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rbinis\Raštinės pc informacija1\Ievos įvairūs\skenuoti\2022 m. finansai i svetaine\Finansinės atskaitomybės\"/>
    </mc:Choice>
  </mc:AlternateContent>
  <bookViews>
    <workbookView xWindow="0" yWindow="0" windowWidth="28800" windowHeight="12330" activeTab="2"/>
  </bookViews>
  <sheets>
    <sheet name="Finansinės būklės ataskaita" sheetId="1" r:id="rId1"/>
    <sheet name="Veiklos rezultatų ataskaita" sheetId="2" r:id="rId2"/>
    <sheet name="Aiškinamasis raštas" sheetId="3" r:id="rId3"/>
  </sheets>
  <definedNames>
    <definedName name="part_84608a3206294842a9f31b5f72f60fe6" localSheetId="0">'Finansinės būklės ataskaita'!$C$23</definedName>
    <definedName name="_xlnm.Print_Area" localSheetId="0">'Finansinės būklės ataskaita'!$A$1:$F$122</definedName>
  </definedNames>
  <calcPr calcId="162913"/>
</workbook>
</file>

<file path=xl/calcChain.xml><?xml version="1.0" encoding="utf-8"?>
<calcChain xmlns="http://schemas.openxmlformats.org/spreadsheetml/2006/main">
  <c r="E112" i="1" l="1"/>
  <c r="I47" i="2" l="1"/>
  <c r="I46" i="2"/>
  <c r="I54" i="2" s="1"/>
  <c r="I56" i="2" s="1"/>
  <c r="I31" i="2"/>
  <c r="I28" i="2"/>
  <c r="I22" i="2"/>
  <c r="I21" i="2"/>
  <c r="H47" i="2"/>
  <c r="H31" i="2"/>
  <c r="H28" i="2"/>
  <c r="H22" i="2"/>
  <c r="H21" i="2"/>
  <c r="H46" i="2" s="1"/>
  <c r="H54" i="2" s="1"/>
  <c r="H56" i="2" s="1"/>
  <c r="F108" i="1"/>
  <c r="E108" i="1"/>
  <c r="F104" i="1"/>
  <c r="E104" i="1"/>
  <c r="F102" i="1"/>
  <c r="E102" i="1"/>
  <c r="F93" i="1"/>
  <c r="E93" i="1"/>
  <c r="F87" i="1"/>
  <c r="E87" i="1"/>
  <c r="F83" i="1"/>
  <c r="F82" i="1" s="1"/>
  <c r="F112" i="1" s="1"/>
  <c r="E83" i="1"/>
  <c r="E82" i="1" s="1"/>
  <c r="F77" i="1"/>
  <c r="E77" i="1"/>
  <c r="F67" i="1"/>
  <c r="F59" i="1" s="1"/>
  <c r="E67" i="1"/>
  <c r="E59" i="1" s="1"/>
  <c r="F60" i="1"/>
  <c r="E60" i="1"/>
  <c r="F45" i="1"/>
  <c r="F38" i="1" s="1"/>
  <c r="F76" i="1" s="1"/>
  <c r="E45" i="1"/>
  <c r="E38" i="1" s="1"/>
  <c r="F39" i="1"/>
  <c r="E39" i="1"/>
  <c r="E76" i="1" l="1"/>
</calcChain>
</file>

<file path=xl/sharedStrings.xml><?xml version="1.0" encoding="utf-8"?>
<sst xmlns="http://schemas.openxmlformats.org/spreadsheetml/2006/main" count="335" uniqueCount="240">
  <si>
    <t>2-ojo VSAFAS „Finansinės būklės ataskaita“</t>
  </si>
  <si>
    <t>2 priedas</t>
  </si>
  <si>
    <t xml:space="preserve">(Žemesniojo lygio viešojo sektoriaus subjektų, išskyrus mokesčių fondus ir išteklių fondus, </t>
  </si>
  <si>
    <t>finansinės būklės ataskaitos forma)</t>
  </si>
  <si>
    <t>190189523 Sodų g. 36, Pakuonio mstl. Prienų r. sav.</t>
  </si>
  <si>
    <t>(viešojo sektoriaus subjekto, parengusio finansinės būklės ataskaitą , kodas, adresas)</t>
  </si>
  <si>
    <t>Prienų r. Pakuonio pagrindinė mokykla</t>
  </si>
  <si>
    <t>(viešojo sektoriaus subjekto arba viešojo sektoriaus subjektų grupės pavadinimas)</t>
  </si>
  <si>
    <t>FINANSINĖS BŪKLĖS ATASKAITA</t>
  </si>
  <si>
    <t>DUOMENIS</t>
  </si>
  <si>
    <t>2023-07-13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</si>
  <si>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</si>
  <si>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</si>
  <si>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</si>
  <si>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</si>
  <si>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</si>
  <si>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</si>
  <si>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</si>
  <si>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</si>
  <si>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</si>
  <si>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</si>
  <si>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</si>
  <si>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</si>
  <si>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</si>
  <si>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</si>
  <si>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</si>
  <si>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</si>
  <si>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</si>
  <si>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</si>
  <si>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</si>
  <si>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</si>
  <si>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</si>
  <si>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</si>
  <si>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</si>
  <si>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</si>
  <si>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</si>
  <si>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</si>
  <si>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</si>
  <si>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</si>
  <si>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</si>
  <si>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</si>
  <si>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</si>
  <si>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</si>
  <si>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</si>
  <si>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</si>
  <si>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</si>
  <si>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</si>
  <si>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</si>
  <si>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</si>
  <si>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</si>
  <si>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</si>
  <si>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</si>
  <si>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</si>
  <si>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</si>
  <si>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</si>
  <si>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</si>
  <si>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</si>
  <si>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</si>
  <si>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</si>
  <si>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</si>
  <si>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</si>
  <si>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</si>
  <si>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</si>
  <si>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</si>
  <si>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</si>
  <si>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</si>
  <si>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</si>
  <si>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</si>
  <si>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</si>
  <si>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</si>
  <si>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</si>
  <si>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</si>
  <si>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</si>
  <si>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</si>
  <si>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</si>
  <si>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</si>
  <si>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</si>
  <si>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</si>
  <si>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</si>
  <si>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</si>
  <si>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</si>
  <si>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</si>
  <si>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</si>
  <si>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</si>
  <si>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</si>
  <si>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</si>
  <si>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</si>
  <si>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</si>
  <si>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</si>
  <si>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</si>
  <si>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</si>
  <si>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</si>
  <si>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</si>
  <si>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</si>
  <si>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</si>
  <si>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</si>
  <si>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</si>
  <si>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</si>
  <si>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</si>
  <si>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</si>
  <si>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</si>
  <si>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</si>
  <si>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</si>
  <si>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</si>
  <si>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</si>
  <si>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</si>
  <si>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</si>
  <si>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</si>
  <si>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</si>
  <si>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</si>
  <si>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</si>
  <si>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</si>
  <si>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</si>
  <si>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</si>
  <si>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</si>
  <si>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</si>
  <si>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</si>
  <si>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</si>
  <si>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</si>
  <si>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</si>
  <si>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</si>
  <si>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</si>
  <si>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</si>
  <si>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</si>
  <si>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</si>
  <si>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</si>
  <si>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</si>
  <si>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</si>
  <si>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</si>
  <si>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</si>
  <si>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</si>
  <si>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</si>
  <si>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</si>
  <si>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</si>
  <si>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</si>
  <si>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</si>
  <si>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Audronė Vaicekauskienė</t>
  </si>
  <si>
    <t>(viešojo sektoriaus subjekto vadovo arba jo įgalioto administracijos vadovo pareigų pavadinimas)</t>
  </si>
  <si>
    <t>(parašas)</t>
  </si>
  <si>
    <t>(vardas, pavardė)</t>
  </si>
  <si>
    <t>Buhalterė</t>
  </si>
  <si>
    <t>Roma Navickienė</t>
  </si>
  <si>
    <t>(ataskaitą parengusio asmens  pareigų pavadinimas)</t>
  </si>
  <si>
    <t>Nr. 54</t>
  </si>
  <si>
    <t>01</t>
  </si>
  <si>
    <t>02</t>
  </si>
  <si>
    <t>03</t>
  </si>
  <si>
    <t>04</t>
  </si>
  <si>
    <t>05</t>
  </si>
  <si>
    <t>06</t>
  </si>
  <si>
    <t>07</t>
  </si>
  <si>
    <t>08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</si>
  <si>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</si>
  <si>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</si>
  <si>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</si>
  <si>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Sodų g. 36, Pakuonio mstl. Prienų r. sav. 190189523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</si>
  <si>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</si>
  <si>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</si>
  <si>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</si>
  <si>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</si>
  <si>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</si>
  <si>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</si>
  <si>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</si>
  <si>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</si>
  <si>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</si>
  <si>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</si>
  <si>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</si>
  <si>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</si>
  <si>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</si>
  <si>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</si>
  <si>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</si>
  <si>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</si>
  <si>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</si>
  <si>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</si>
  <si>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</si>
  <si>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</si>
  <si>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</si>
  <si>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</si>
  <si>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</si>
  <si>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</si>
  <si>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</si>
  <si>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</si>
  <si>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</si>
  <si>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</si>
  <si>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</si>
  <si>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</si>
  <si>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</si>
  <si>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</si>
  <si>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</si>
  <si>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</si>
  <si>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</si>
  <si>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</si>
  <si>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</si>
  <si>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</si>
  <si>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</si>
  <si>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</si>
  <si>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</si>
  <si>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</si>
  <si>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</si>
  <si>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</si>
  <si>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</si>
  <si>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</si>
  <si>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</si>
  <si>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</si>
  <si>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</si>
  <si>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</si>
  <si>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</si>
  <si>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</si>
  <si>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</si>
  <si>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</si>
  <si>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</si>
  <si>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</si>
  <si>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</si>
  <si>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</si>
  <si>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</si>
  <si>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</si>
  <si>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</si>
  <si>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</si>
  <si>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</si>
  <si>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</si>
  <si>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</si>
  <si>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</si>
  <si>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</si>
  <si>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</si>
  <si>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</si>
  <si>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</si>
  <si>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</si>
  <si>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</si>
  <si>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</si>
  <si>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</si>
  <si>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</si>
  <si>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</si>
  <si>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</si>
  <si>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</si>
  <si>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</si>
  <si>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 xml:space="preserve">(vyriausiasis buhalteris (buhalteris)                                                                               </t>
  </si>
  <si>
    <t xml:space="preserve">  (parašas)</t>
  </si>
  <si>
    <t>2023 m. liepos 13 d. Nr.54</t>
  </si>
  <si>
    <t>PAGAL 2023 m. BIRŽELIO 30 d.</t>
  </si>
  <si>
    <t>2023 m. BIRŽELIO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</si>
</sst>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69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u/>
      <sz val="12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  <font>
      <b/>
      <u/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4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indent="15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right" vertical="center"/>
    </xf>
    <xf numFmtId="0" fontId="16" fillId="0" borderId="2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20" fillId="2" borderId="2" xfId="1" applyFont="1" applyFill="1" applyBorder="1" applyAlignment="1" applyProtection="1">
      <alignment vertical="center" wrapText="1"/>
    </xf>
    <xf numFmtId="0" fontId="21" fillId="2" borderId="2" xfId="1" applyFont="1" applyFill="1" applyBorder="1" applyAlignment="1" applyProtection="1">
      <alignment vertical="center"/>
    </xf>
    <xf numFmtId="0" fontId="22" fillId="2" borderId="2" xfId="1" applyFont="1" applyFill="1" applyBorder="1" applyAlignment="1" applyProtection="1">
      <alignment vertical="center" wrapText="1"/>
    </xf>
    <xf numFmtId="0" fontId="23" fillId="2" borderId="2" xfId="1" applyFont="1" applyFill="1" applyBorder="1" applyAlignment="1" applyProtection="1">
      <alignment vertical="center" wrapText="1"/>
    </xf>
    <xf numFmtId="0" fontId="26" fillId="2" borderId="2" xfId="1" applyFont="1" applyFill="1" applyBorder="1" applyAlignment="1" applyProtection="1">
      <alignment horizontal="left" vertical="center"/>
    </xf>
    <xf numFmtId="0" fontId="33" fillId="0" borderId="2" xfId="1" applyFont="1" applyFill="1" applyBorder="1" applyAlignment="1" applyProtection="1">
      <alignment vertical="center" wrapText="1"/>
    </xf>
    <xf numFmtId="0" fontId="38" fillId="0" borderId="2" xfId="1" applyFont="1" applyFill="1" applyBorder="1" applyAlignment="1" applyProtection="1">
      <alignment vertical="center" wrapText="1"/>
    </xf>
    <xf numFmtId="0" fontId="41" fillId="0" borderId="2" xfId="1" applyFont="1" applyFill="1" applyBorder="1" applyAlignment="1" applyProtection="1">
      <alignment vertical="center"/>
    </xf>
    <xf numFmtId="0" fontId="42" fillId="0" borderId="2" xfId="1" applyFont="1" applyFill="1" applyBorder="1" applyAlignment="1" applyProtection="1">
      <alignment vertical="center" wrapText="1"/>
    </xf>
    <xf numFmtId="0" fontId="45" fillId="0" borderId="0" xfId="1" applyFont="1" applyFill="1" applyBorder="1" applyAlignment="1" applyProtection="1">
      <alignment vertical="center" wrapText="1"/>
    </xf>
    <xf numFmtId="0" fontId="50" fillId="0" borderId="0" xfId="1" applyFont="1" applyFill="1" applyBorder="1" applyAlignment="1" applyProtection="1">
      <alignment horizontal="center" vertical="top" wrapText="1"/>
    </xf>
    <xf numFmtId="0" fontId="51" fillId="0" borderId="0" xfId="1" applyFont="1" applyFill="1" applyBorder="1" applyAlignment="1" applyProtection="1">
      <alignment vertical="top" wrapText="1"/>
    </xf>
    <xf numFmtId="0" fontId="5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49" fontId="55" fillId="2" borderId="2" xfId="1" applyNumberFormat="1" applyFont="1" applyFill="1" applyBorder="1" applyAlignment="1" applyProtection="1">
      <alignment horizontal="center" vertical="center" wrapText="1"/>
    </xf>
    <xf numFmtId="49" fontId="22" fillId="2" borderId="2" xfId="1" applyNumberFormat="1" applyFont="1" applyFill="1" applyBorder="1" applyAlignment="1" applyProtection="1">
      <alignment horizontal="center" vertical="center" wrapText="1"/>
    </xf>
    <xf numFmtId="49" fontId="33" fillId="0" borderId="2" xfId="1" applyNumberFormat="1" applyFont="1" applyFill="1" applyBorder="1" applyAlignment="1" applyProtection="1">
      <alignment horizontal="center" vertical="center" wrapText="1"/>
    </xf>
    <xf numFmtId="49" fontId="41" fillId="0" borderId="2" xfId="1" applyNumberFormat="1" applyFont="1" applyFill="1" applyBorder="1" applyAlignment="1" applyProtection="1">
      <alignment horizontal="center" vertical="center"/>
    </xf>
    <xf numFmtId="0" fontId="45" fillId="0" borderId="0" xfId="1" applyFont="1" applyFill="1" applyBorder="1" applyAlignment="1" applyProtection="1">
      <alignment horizontal="center" vertical="center" wrapText="1"/>
    </xf>
    <xf numFmtId="0" fontId="47" fillId="0" borderId="1" xfId="1" applyFont="1" applyFill="1" applyBorder="1" applyAlignment="1" applyProtection="1">
      <alignment horizontal="center"/>
    </xf>
    <xf numFmtId="49" fontId="56" fillId="2" borderId="2" xfId="1" applyNumberFormat="1" applyFont="1" applyFill="1" applyBorder="1" applyAlignment="1" applyProtection="1">
      <alignment horizontal="center" vertical="center" wrapText="1"/>
    </xf>
    <xf numFmtId="0" fontId="56" fillId="2" borderId="2" xfId="1" applyFont="1" applyFill="1" applyBorder="1" applyAlignment="1" applyProtection="1">
      <alignment vertical="center" wrapText="1"/>
    </xf>
    <xf numFmtId="0" fontId="57" fillId="0" borderId="0" xfId="0" applyFont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60" fillId="0" borderId="0" xfId="0" applyFont="1" applyAlignment="1" applyProtection="1">
      <alignment vertical="center"/>
    </xf>
    <xf numFmtId="0" fontId="59" fillId="0" borderId="0" xfId="0" applyFont="1" applyAlignment="1" applyProtection="1">
      <alignment vertical="center"/>
    </xf>
    <xf numFmtId="0" fontId="63" fillId="0" borderId="0" xfId="0" applyFont="1" applyAlignment="1" applyProtection="1">
      <alignment vertical="center"/>
    </xf>
    <xf numFmtId="0" fontId="64" fillId="0" borderId="0" xfId="0" applyFont="1" applyAlignment="1" applyProtection="1">
      <alignment vertical="center"/>
    </xf>
    <xf numFmtId="0" fontId="60" fillId="0" borderId="0" xfId="0" applyFont="1" applyAlignment="1" applyProtection="1">
      <alignment horizontal="center" vertical="center"/>
    </xf>
    <xf numFmtId="0" fontId="61" fillId="0" borderId="8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vertical="center" wrapText="1"/>
    </xf>
    <xf numFmtId="49" fontId="61" fillId="0" borderId="8" xfId="0" applyNumberFormat="1" applyFont="1" applyBorder="1" applyAlignment="1" applyProtection="1">
      <alignment vertical="center" wrapText="1"/>
    </xf>
    <xf numFmtId="0" fontId="61" fillId="0" borderId="8" xfId="0" applyFont="1" applyBorder="1" applyAlignment="1" applyProtection="1">
      <alignment vertical="center"/>
    </xf>
    <xf numFmtId="0" fontId="61" fillId="0" borderId="8" xfId="0" applyFont="1" applyBorder="1" applyAlignment="1" applyProtection="1">
      <alignment horizontal="center" vertical="center"/>
    </xf>
    <xf numFmtId="4" fontId="61" fillId="0" borderId="8" xfId="0" applyNumberFormat="1" applyFont="1" applyBorder="1" applyAlignment="1" applyProtection="1">
      <alignment horizontal="right" vertical="center"/>
    </xf>
    <xf numFmtId="49" fontId="59" fillId="0" borderId="8" xfId="0" applyNumberFormat="1" applyFont="1" applyBorder="1" applyAlignment="1" applyProtection="1">
      <alignment vertical="center" wrapText="1"/>
    </xf>
    <xf numFmtId="0" fontId="59" fillId="0" borderId="8" xfId="0" applyFont="1" applyBorder="1" applyAlignment="1" applyProtection="1">
      <alignment horizontal="left" vertical="center"/>
    </xf>
    <xf numFmtId="4" fontId="59" fillId="0" borderId="8" xfId="0" applyNumberFormat="1" applyFont="1" applyBorder="1" applyAlignment="1" applyProtection="1">
      <alignment horizontal="right" vertical="center"/>
    </xf>
    <xf numFmtId="0" fontId="59" fillId="0" borderId="8" xfId="0" applyFont="1" applyBorder="1" applyAlignment="1" applyProtection="1">
      <alignment vertical="center"/>
    </xf>
    <xf numFmtId="49" fontId="61" fillId="0" borderId="8" xfId="0" applyNumberFormat="1" applyFont="1" applyBorder="1" applyAlignment="1" applyProtection="1">
      <alignment vertical="center"/>
    </xf>
    <xf numFmtId="0" fontId="61" fillId="0" borderId="8" xfId="0" applyFont="1" applyBorder="1" applyAlignment="1" applyProtection="1">
      <alignment horizontal="left" vertical="center"/>
    </xf>
    <xf numFmtId="49" fontId="59" fillId="0" borderId="8" xfId="0" applyNumberFormat="1" applyFont="1" applyBorder="1" applyAlignment="1" applyProtection="1">
      <alignment vertical="center"/>
    </xf>
    <xf numFmtId="0" fontId="57" fillId="0" borderId="0" xfId="0" applyFont="1" applyBorder="1" applyAlignment="1" applyProtection="1">
      <alignment vertical="center"/>
    </xf>
    <xf numFmtId="0" fontId="57" fillId="0" borderId="0" xfId="0" applyFont="1" applyBorder="1" applyAlignment="1" applyProtection="1">
      <alignment horizontal="left" vertical="top" wrapText="1"/>
    </xf>
    <xf numFmtId="0" fontId="57" fillId="0" borderId="0" xfId="0" applyFont="1" applyAlignment="1" applyProtection="1">
      <alignment horizontal="center" vertical="top" wrapText="1"/>
    </xf>
    <xf numFmtId="0" fontId="56" fillId="0" borderId="0" xfId="1" applyFont="1" applyFill="1" applyBorder="1" applyAlignment="1" applyProtection="1">
      <alignment horizontal="right" vertical="center"/>
    </xf>
    <xf numFmtId="0" fontId="63" fillId="0" borderId="0" xfId="0" applyFont="1" applyAlignment="1" applyProtection="1">
      <alignment horizontal="left" vertical="center"/>
    </xf>
    <xf numFmtId="0" fontId="64" fillId="0" borderId="0" xfId="0" applyFont="1" applyAlignment="1" applyProtection="1">
      <alignment vertical="center"/>
    </xf>
    <xf numFmtId="0" fontId="68" fillId="0" borderId="0" xfId="0" applyFont="1" applyAlignment="1" applyProtection="1">
      <alignment vertical="center"/>
    </xf>
    <xf numFmtId="0" fontId="58" fillId="0" borderId="0" xfId="0" applyFont="1" applyBorder="1" applyAlignment="1" applyProtection="1">
      <alignment vertical="center"/>
    </xf>
    <xf numFmtId="0" fontId="61" fillId="0" borderId="0" xfId="0" applyFont="1" applyBorder="1" applyAlignment="1" applyProtection="1">
      <alignment horizontal="left" vertical="center" wrapText="1"/>
    </xf>
    <xf numFmtId="0" fontId="68" fillId="0" borderId="0" xfId="0" applyFont="1" applyBorder="1" applyAlignment="1" applyProtection="1">
      <alignment horizontal="center" vertical="top" wrapText="1"/>
    </xf>
    <xf numFmtId="0" fontId="58" fillId="0" borderId="0" xfId="0" applyFont="1" applyBorder="1" applyAlignment="1" applyProtection="1">
      <alignment horizontal="left" vertical="top" wrapText="1"/>
    </xf>
    <xf numFmtId="0" fontId="24" fillId="2" borderId="3" xfId="1" applyFont="1" applyFill="1" applyBorder="1" applyAlignment="1" applyProtection="1">
      <alignment horizontal="left" vertical="center"/>
    </xf>
    <xf numFmtId="0" fontId="25" fillId="2" borderId="4" xfId="1" applyFont="1" applyFill="1" applyBorder="1" applyAlignment="1" applyProtection="1">
      <alignment horizontal="left" vertical="center"/>
    </xf>
    <xf numFmtId="0" fontId="56" fillId="2" borderId="3" xfId="1" applyFont="1" applyFill="1" applyBorder="1" applyAlignment="1" applyProtection="1">
      <alignment horizontal="left" vertical="center" wrapText="1"/>
    </xf>
    <xf numFmtId="0" fontId="56" fillId="2" borderId="4" xfId="1" applyFont="1" applyFill="1" applyBorder="1" applyAlignment="1" applyProtection="1">
      <alignment horizontal="left" vertical="center" wrapText="1"/>
    </xf>
    <xf numFmtId="0" fontId="27" fillId="2" borderId="3" xfId="1" applyFont="1" applyFill="1" applyBorder="1" applyAlignment="1" applyProtection="1">
      <alignment horizontal="left" vertical="center" indent="1"/>
    </xf>
    <xf numFmtId="0" fontId="28" fillId="2" borderId="4" xfId="1" applyFont="1" applyFill="1" applyBorder="1" applyAlignment="1" applyProtection="1">
      <alignment horizontal="left" vertical="center" indent="1"/>
    </xf>
    <xf numFmtId="0" fontId="29" fillId="0" borderId="3" xfId="1" applyFont="1" applyFill="1" applyBorder="1" applyAlignment="1" applyProtection="1">
      <alignment horizontal="left" vertical="center" indent="1"/>
    </xf>
    <xf numFmtId="0" fontId="30" fillId="0" borderId="4" xfId="1" applyFont="1" applyFill="1" applyBorder="1" applyAlignment="1" applyProtection="1">
      <alignment horizontal="left" vertical="center" indent="1"/>
    </xf>
    <xf numFmtId="0" fontId="34" fillId="0" borderId="3" xfId="1" applyFont="1" applyFill="1" applyBorder="1" applyAlignment="1" applyProtection="1">
      <alignment vertical="center"/>
    </xf>
    <xf numFmtId="0" fontId="35" fillId="0" borderId="4" xfId="1" applyFont="1" applyFill="1" applyBorder="1" applyAlignment="1" applyProtection="1">
      <alignment vertical="center"/>
    </xf>
    <xf numFmtId="0" fontId="31" fillId="2" borderId="3" xfId="1" applyFont="1" applyFill="1" applyBorder="1" applyAlignment="1" applyProtection="1">
      <alignment vertical="center"/>
    </xf>
    <xf numFmtId="0" fontId="32" fillId="2" borderId="4" xfId="1" applyFont="1" applyFill="1" applyBorder="1" applyAlignment="1" applyProtection="1">
      <alignment vertical="center"/>
    </xf>
    <xf numFmtId="0" fontId="36" fillId="2" borderId="3" xfId="1" applyFont="1" applyFill="1" applyBorder="1" applyAlignment="1" applyProtection="1">
      <alignment vertical="center"/>
    </xf>
    <xf numFmtId="0" fontId="37" fillId="2" borderId="4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17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39" fillId="0" borderId="3" xfId="1" applyFont="1" applyFill="1" applyBorder="1" applyAlignment="1" applyProtection="1">
      <alignment vertical="center"/>
    </xf>
    <xf numFmtId="0" fontId="40" fillId="0" borderId="4" xfId="1" applyFont="1" applyFill="1" applyBorder="1" applyAlignment="1" applyProtection="1">
      <alignment vertical="center"/>
    </xf>
    <xf numFmtId="0" fontId="43" fillId="0" borderId="3" xfId="1" applyFont="1" applyFill="1" applyBorder="1" applyAlignment="1" applyProtection="1">
      <alignment horizontal="left" vertical="center" indent="3"/>
    </xf>
    <xf numFmtId="0" fontId="44" fillId="0" borderId="4" xfId="1" applyFont="1" applyFill="1" applyBorder="1" applyAlignment="1" applyProtection="1">
      <alignment horizontal="left" vertical="center" indent="3"/>
    </xf>
    <xf numFmtId="0" fontId="56" fillId="2" borderId="3" xfId="1" applyFont="1" applyFill="1" applyBorder="1" applyAlignment="1" applyProtection="1">
      <alignment vertical="center"/>
    </xf>
    <xf numFmtId="0" fontId="56" fillId="2" borderId="4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right" vertical="center"/>
    </xf>
    <xf numFmtId="0" fontId="48" fillId="0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top" wrapText="1"/>
    </xf>
    <xf numFmtId="0" fontId="52" fillId="0" borderId="0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top" wrapText="1"/>
    </xf>
    <xf numFmtId="0" fontId="46" fillId="0" borderId="0" xfId="1" applyFont="1" applyFill="1" applyBorder="1" applyAlignment="1" applyProtection="1">
      <alignment horizontal="left"/>
    </xf>
    <xf numFmtId="0" fontId="49" fillId="0" borderId="0" xfId="1" applyFont="1" applyFill="1" applyBorder="1" applyAlignment="1" applyProtection="1">
      <alignment horizontal="left" vertical="top" wrapText="1"/>
    </xf>
    <xf numFmtId="0" fontId="53" fillId="0" borderId="0" xfId="1" applyFont="1" applyFill="1" applyBorder="1" applyAlignment="1" applyProtection="1">
      <alignment horizontal="left" vertical="center" wrapText="1"/>
    </xf>
    <xf numFmtId="0" fontId="63" fillId="0" borderId="0" xfId="0" applyFont="1" applyBorder="1" applyAlignment="1" applyProtection="1">
      <alignment horizontal="left" vertical="top" wrapText="1"/>
    </xf>
    <xf numFmtId="0" fontId="63" fillId="0" borderId="0" xfId="0" applyFont="1" applyAlignment="1" applyProtection="1">
      <alignment horizontal="center" vertical="top" wrapText="1"/>
    </xf>
    <xf numFmtId="0" fontId="59" fillId="0" borderId="5" xfId="0" applyFont="1" applyBorder="1" applyAlignment="1" applyProtection="1">
      <alignment horizontal="left" vertical="center"/>
    </xf>
    <xf numFmtId="0" fontId="59" fillId="0" borderId="7" xfId="0" applyFont="1" applyBorder="1" applyAlignment="1" applyProtection="1">
      <alignment vertical="center"/>
    </xf>
    <xf numFmtId="0" fontId="59" fillId="0" borderId="6" xfId="0" applyFont="1" applyBorder="1" applyAlignment="1" applyProtection="1">
      <alignment vertical="center"/>
    </xf>
    <xf numFmtId="0" fontId="59" fillId="0" borderId="0" xfId="0" applyFont="1" applyBorder="1" applyAlignment="1" applyProtection="1">
      <alignment horizontal="left" vertical="center" wrapText="1"/>
    </xf>
    <xf numFmtId="0" fontId="59" fillId="0" borderId="0" xfId="0" applyFont="1" applyAlignment="1" applyProtection="1">
      <alignment horizontal="center" vertical="center"/>
    </xf>
    <xf numFmtId="0" fontId="61" fillId="0" borderId="5" xfId="0" applyFont="1" applyBorder="1" applyAlignment="1" applyProtection="1">
      <alignment horizontal="left" vertical="center"/>
    </xf>
    <xf numFmtId="0" fontId="61" fillId="0" borderId="7" xfId="0" applyFont="1" applyBorder="1" applyAlignment="1" applyProtection="1">
      <alignment vertical="center"/>
    </xf>
    <xf numFmtId="0" fontId="61" fillId="0" borderId="6" xfId="0" applyFont="1" applyBorder="1" applyAlignment="1" applyProtection="1">
      <alignment vertical="center"/>
    </xf>
    <xf numFmtId="0" fontId="61" fillId="0" borderId="5" xfId="0" applyFont="1" applyBorder="1" applyAlignment="1" applyProtection="1">
      <alignment vertical="center"/>
    </xf>
    <xf numFmtId="0" fontId="61" fillId="0" borderId="5" xfId="0" applyFont="1" applyBorder="1" applyAlignment="1" applyProtection="1">
      <alignment horizontal="left" vertical="center" wrapText="1"/>
    </xf>
    <xf numFmtId="0" fontId="61" fillId="0" borderId="7" xfId="0" applyFont="1" applyBorder="1" applyAlignment="1" applyProtection="1">
      <alignment vertical="center" wrapText="1"/>
    </xf>
    <xf numFmtId="0" fontId="61" fillId="0" borderId="6" xfId="0" applyFont="1" applyBorder="1" applyAlignment="1" applyProtection="1">
      <alignment vertical="center" wrapText="1"/>
    </xf>
    <xf numFmtId="0" fontId="61" fillId="0" borderId="5" xfId="0" applyFont="1" applyBorder="1" applyAlignment="1" applyProtection="1">
      <alignment vertical="center" wrapText="1"/>
    </xf>
    <xf numFmtId="0" fontId="59" fillId="0" borderId="5" xfId="0" applyFont="1" applyBorder="1" applyAlignment="1" applyProtection="1">
      <alignment vertical="center" wrapText="1"/>
    </xf>
    <xf numFmtId="0" fontId="59" fillId="0" borderId="5" xfId="0" applyFont="1" applyBorder="1" applyAlignment="1" applyProtection="1">
      <alignment horizontal="left" vertical="center" wrapText="1"/>
    </xf>
    <xf numFmtId="0" fontId="59" fillId="0" borderId="7" xfId="0" applyFont="1" applyBorder="1" applyAlignment="1" applyProtection="1">
      <alignment vertical="center" wrapText="1"/>
    </xf>
    <xf numFmtId="0" fontId="59" fillId="0" borderId="6" xfId="0" applyFont="1" applyBorder="1" applyAlignment="1" applyProtection="1">
      <alignment vertical="center" wrapText="1"/>
    </xf>
    <xf numFmtId="0" fontId="59" fillId="0" borderId="7" xfId="0" applyFont="1" applyBorder="1" applyAlignment="1" applyProtection="1">
      <alignment horizontal="left" vertical="center" wrapText="1"/>
    </xf>
    <xf numFmtId="0" fontId="59" fillId="0" borderId="6" xfId="0" applyFont="1" applyBorder="1" applyAlignment="1" applyProtection="1">
      <alignment horizontal="left" vertical="center" wrapText="1"/>
    </xf>
    <xf numFmtId="0" fontId="57" fillId="0" borderId="0" xfId="0" applyFont="1" applyAlignment="1" applyProtection="1">
      <alignment horizontal="center" vertical="center"/>
    </xf>
    <xf numFmtId="0" fontId="57" fillId="0" borderId="0" xfId="0" applyFont="1" applyAlignment="1" applyProtection="1">
      <alignment vertical="center"/>
    </xf>
    <xf numFmtId="0" fontId="60" fillId="0" borderId="0" xfId="0" applyFont="1" applyAlignment="1" applyProtection="1">
      <alignment horizontal="justify" vertical="center"/>
    </xf>
    <xf numFmtId="0" fontId="60" fillId="0" borderId="0" xfId="0" applyFont="1" applyAlignment="1" applyProtection="1">
      <alignment vertical="center"/>
    </xf>
    <xf numFmtId="0" fontId="64" fillId="0" borderId="0" xfId="0" applyFont="1" applyAlignment="1" applyProtection="1">
      <alignment horizontal="center" vertical="center"/>
    </xf>
    <xf numFmtId="0" fontId="64" fillId="0" borderId="0" xfId="0" applyFont="1" applyAlignment="1" applyProtection="1">
      <alignment vertical="center"/>
    </xf>
    <xf numFmtId="0" fontId="60" fillId="0" borderId="0" xfId="0" applyFont="1" applyAlignment="1" applyProtection="1">
      <alignment horizontal="center" vertical="center"/>
    </xf>
    <xf numFmtId="0" fontId="64" fillId="0" borderId="0" xfId="0" applyFont="1" applyAlignment="1" applyProtection="1">
      <alignment horizontal="right" vertical="center"/>
    </xf>
    <xf numFmtId="164" fontId="64" fillId="0" borderId="0" xfId="0" applyNumberFormat="1" applyFont="1" applyAlignment="1" applyProtection="1">
      <alignment horizontal="center" vertical="center"/>
    </xf>
    <xf numFmtId="0" fontId="65" fillId="0" borderId="0" xfId="0" applyFont="1" applyAlignment="1" applyProtection="1">
      <alignment horizontal="right" vertical="center"/>
    </xf>
    <xf numFmtId="0" fontId="61" fillId="0" borderId="5" xfId="0" applyFont="1" applyBorder="1" applyAlignment="1" applyProtection="1">
      <alignment horizontal="center" vertical="center" wrapText="1"/>
    </xf>
    <xf numFmtId="0" fontId="61" fillId="0" borderId="6" xfId="0" applyFont="1" applyBorder="1" applyAlignment="1" applyProtection="1">
      <alignment horizontal="center" vertical="center" wrapText="1"/>
    </xf>
    <xf numFmtId="0" fontId="63" fillId="0" borderId="0" xfId="0" applyFont="1" applyAlignment="1" applyProtection="1">
      <alignment horizontal="center" vertical="center"/>
    </xf>
    <xf numFmtId="0" fontId="63" fillId="0" borderId="0" xfId="0" applyFont="1" applyAlignment="1" applyProtection="1">
      <alignment vertical="center"/>
    </xf>
    <xf numFmtId="0" fontId="66" fillId="0" borderId="0" xfId="0" applyFont="1" applyAlignment="1" applyProtection="1">
      <alignment horizontal="center" vertical="center"/>
    </xf>
    <xf numFmtId="0" fontId="67" fillId="0" borderId="0" xfId="0" applyFont="1" applyAlignment="1" applyProtection="1">
      <alignment vertical="center"/>
    </xf>
    <xf numFmtId="0" fontId="62" fillId="0" borderId="0" xfId="0" applyFont="1" applyAlignment="1" applyProtection="1">
      <alignment horizontal="center" vertical="center"/>
    </xf>
    <xf numFmtId="0" fontId="62" fillId="0" borderId="0" xfId="0" applyFont="1" applyAlignment="1" applyProtection="1">
      <alignment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0</xdr:rowOff>
    </xdr:from>
    <xdr:to>
      <xdr:col>18</xdr:col>
      <xdr:colOff>82608</xdr:colOff>
      <xdr:row>41</xdr:row>
      <xdr:rowOff>38100</xdr:rowOff>
    </xdr:to>
    <xdr:pic>
      <xdr:nvPicPr>
        <xdr:cNvPr id="3" name="Paveikslėlis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060" t="20159" r="21134" b="9932"/>
        <a:stretch/>
      </xdr:blipFill>
      <xdr:spPr>
        <a:xfrm>
          <a:off x="647699" y="381000"/>
          <a:ext cx="10407709" cy="746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1"/>
  <sheetViews>
    <sheetView defaultGridColor="0" topLeftCell="A37" colorId="9" zoomScaleNormal="100" workbookViewId="0">
      <selection activeCell="E112" sqref="E112"/>
    </sheetView>
  </sheetViews>
  <sheetFormatPr defaultColWidth="9.140625" defaultRowHeight="12.75" customHeight="1" x14ac:dyDescent="0.25"/>
  <cols>
    <col min="1" max="1" width="5.28515625" style="4" customWidth="1"/>
    <col min="2" max="2" width="9.140625" style="4" customWidth="1"/>
    <col min="3" max="3" width="44.85546875" style="4" customWidth="1"/>
    <col min="4" max="4" width="8.85546875" style="28" customWidth="1"/>
    <col min="5" max="5" width="13.140625" style="4" customWidth="1"/>
    <col min="6" max="6" width="12.5703125" style="4" customWidth="1"/>
    <col min="7" max="7" width="9.140625" style="4" customWidth="1"/>
    <col min="8" max="8" width="9" style="4" customWidth="1"/>
    <col min="9" max="9" width="8.42578125" style="4" customWidth="1"/>
    <col min="10" max="256" width="9.140625" style="4" customWidth="1"/>
    <col min="257" max="257" width="9.140625" style="1" customWidth="1"/>
    <col min="258" max="16384" width="9.140625" style="1"/>
  </cols>
  <sheetData>
    <row r="1" spans="1:9" ht="12.75" customHeight="1" x14ac:dyDescent="0.25">
      <c r="A1" s="84" t="s">
        <v>0</v>
      </c>
      <c r="B1" s="84"/>
      <c r="C1" s="84"/>
      <c r="D1" s="84"/>
      <c r="E1" s="84"/>
      <c r="F1" s="84"/>
      <c r="G1" s="2"/>
      <c r="H1" s="2"/>
      <c r="I1" s="2"/>
    </row>
    <row r="2" spans="1:9" ht="12.75" hidden="1" customHeight="1" x14ac:dyDescent="0.25"/>
    <row r="3" spans="1:9" ht="12.75" customHeight="1" x14ac:dyDescent="0.25">
      <c r="A3" s="3"/>
      <c r="F3" s="4" t="s">
        <v>1</v>
      </c>
    </row>
    <row r="4" spans="1:9" ht="12.75" hidden="1" customHeight="1" x14ac:dyDescent="0.25"/>
    <row r="5" spans="1:9" ht="12.75" hidden="1" customHeight="1" x14ac:dyDescent="0.25">
      <c r="A5" s="5"/>
    </row>
    <row r="7" spans="1:9" ht="12.75" customHeight="1" x14ac:dyDescent="0.25">
      <c r="A7" s="85" t="s">
        <v>2</v>
      </c>
      <c r="B7" s="85"/>
      <c r="C7" s="85"/>
      <c r="D7" s="85"/>
      <c r="E7" s="85"/>
      <c r="F7" s="85"/>
      <c r="G7" s="6"/>
      <c r="H7" s="6"/>
      <c r="I7" s="6"/>
    </row>
    <row r="8" spans="1:9" ht="12.75" customHeight="1" x14ac:dyDescent="0.25">
      <c r="C8" s="7" t="s">
        <v>3</v>
      </c>
      <c r="D8" s="7"/>
      <c r="E8" s="7"/>
      <c r="F8" s="7"/>
      <c r="G8" s="7"/>
    </row>
    <row r="9" spans="1:9" ht="12.75" customHeight="1" x14ac:dyDescent="0.25">
      <c r="A9" s="6"/>
    </row>
    <row r="10" spans="1:9" ht="12.75" hidden="1" customHeight="1" x14ac:dyDescent="0.25"/>
    <row r="11" spans="1:9" ht="22.5" customHeight="1" x14ac:dyDescent="0.25">
      <c r="A11" s="87" t="s">
        <v>4</v>
      </c>
      <c r="B11" s="87"/>
      <c r="C11" s="87"/>
      <c r="D11" s="87"/>
      <c r="E11" s="87"/>
      <c r="F11" s="87"/>
      <c r="G11" s="5"/>
      <c r="H11" s="5"/>
      <c r="I11" s="5"/>
    </row>
    <row r="12" spans="1:9" ht="12.75" customHeight="1" x14ac:dyDescent="0.25">
      <c r="A12" s="86" t="s">
        <v>5</v>
      </c>
      <c r="B12" s="86"/>
      <c r="C12" s="86"/>
      <c r="D12" s="86"/>
      <c r="E12" s="86"/>
      <c r="F12" s="86"/>
      <c r="G12" s="5"/>
      <c r="H12" s="5"/>
      <c r="I12" s="5"/>
    </row>
    <row r="13" spans="1:9" ht="12.75" hidden="1" customHeight="1" x14ac:dyDescent="0.25"/>
    <row r="14" spans="1:9" ht="12.75" hidden="1" customHeight="1" x14ac:dyDescent="0.25"/>
    <row r="15" spans="1:9" ht="12.75" hidden="1" customHeight="1" x14ac:dyDescent="0.25">
      <c r="A15" s="5"/>
    </row>
    <row r="16" spans="1:9" ht="12.75" hidden="1" customHeight="1" x14ac:dyDescent="0.25"/>
    <row r="17" spans="1:9" ht="12.75" customHeight="1" x14ac:dyDescent="0.25">
      <c r="A17" s="87" t="s">
        <v>6</v>
      </c>
      <c r="B17" s="87"/>
      <c r="C17" s="87"/>
      <c r="D17" s="87"/>
      <c r="E17" s="87"/>
      <c r="F17" s="87"/>
      <c r="G17" s="5"/>
      <c r="H17" s="5"/>
      <c r="I17" s="5"/>
    </row>
    <row r="18" spans="1:9" ht="12.75" customHeight="1" x14ac:dyDescent="0.25">
      <c r="A18" s="86" t="s">
        <v>7</v>
      </c>
      <c r="B18" s="86"/>
      <c r="C18" s="86"/>
      <c r="D18" s="86"/>
      <c r="E18" s="86"/>
      <c r="F18" s="86"/>
    </row>
    <row r="19" spans="1:9" ht="12.75" customHeight="1" x14ac:dyDescent="0.25">
      <c r="G19" s="5"/>
      <c r="H19" s="5"/>
      <c r="I19" s="5"/>
    </row>
    <row r="20" spans="1:9" ht="12.75" hidden="1" customHeight="1" x14ac:dyDescent="0.25"/>
    <row r="21" spans="1:9" ht="12.75" customHeight="1" x14ac:dyDescent="0.25">
      <c r="A21" s="5"/>
    </row>
    <row r="23" spans="1:9" ht="21.75" customHeight="1" x14ac:dyDescent="0.25">
      <c r="C23" s="96" t="s">
        <v>8</v>
      </c>
      <c r="D23" s="96"/>
      <c r="E23" s="8"/>
      <c r="F23" s="8"/>
      <c r="G23" s="8"/>
      <c r="H23" s="8"/>
      <c r="I23" s="8"/>
    </row>
    <row r="25" spans="1:9" ht="12.75" customHeight="1" x14ac:dyDescent="0.25">
      <c r="B25" s="8"/>
      <c r="C25" s="62" t="s">
        <v>238</v>
      </c>
      <c r="D25" s="29" t="s">
        <v>9</v>
      </c>
      <c r="E25" s="8"/>
      <c r="F25" s="8"/>
      <c r="G25" s="6"/>
      <c r="H25" s="6"/>
      <c r="I25" s="6"/>
    </row>
    <row r="27" spans="1:9" ht="12.75" hidden="1" customHeight="1" x14ac:dyDescent="0.25">
      <c r="A27" s="6"/>
    </row>
    <row r="29" spans="1:9" ht="12.75" customHeight="1" x14ac:dyDescent="0.25">
      <c r="B29" s="5"/>
      <c r="C29" s="2" t="s">
        <v>10</v>
      </c>
      <c r="D29" s="27" t="s">
        <v>143</v>
      </c>
      <c r="E29" s="5"/>
      <c r="F29" s="5"/>
      <c r="G29" s="5"/>
      <c r="H29" s="5"/>
      <c r="I29" s="5"/>
    </row>
    <row r="30" spans="1:9" ht="12.75" customHeight="1" x14ac:dyDescent="0.25">
      <c r="C30" s="9" t="s">
        <v>11</v>
      </c>
    </row>
    <row r="31" spans="1:9" ht="12.75" hidden="1" customHeight="1" x14ac:dyDescent="0.25">
      <c r="A31" s="5"/>
    </row>
    <row r="32" spans="1:9" ht="12.75" hidden="1" customHeight="1" x14ac:dyDescent="0.25"/>
    <row r="33" spans="1:6" ht="12.75" hidden="1" customHeight="1" x14ac:dyDescent="0.25">
      <c r="A33" s="5"/>
    </row>
    <row r="35" spans="1:6" ht="12.75" customHeight="1" x14ac:dyDescent="0.25">
      <c r="A35" s="10" t="s">
        <v>12</v>
      </c>
      <c r="B35" s="10"/>
      <c r="C35" s="10"/>
      <c r="D35" s="30"/>
      <c r="E35" s="10"/>
      <c r="F35" s="11"/>
    </row>
    <row r="36" spans="1:6" ht="12.75" hidden="1" customHeight="1" x14ac:dyDescent="0.25">
      <c r="B36" s="4" t="s">
        <v>13</v>
      </c>
    </row>
    <row r="37" spans="1:6" ht="63" customHeight="1" x14ac:dyDescent="0.25">
      <c r="A37" s="12" t="s">
        <v>14</v>
      </c>
      <c r="B37" s="88" t="s">
        <v>15</v>
      </c>
      <c r="C37" s="89"/>
      <c r="D37" s="13" t="s">
        <v>16</v>
      </c>
      <c r="E37" s="13" t="s">
        <v>17</v>
      </c>
      <c r="F37" s="13" t="s">
        <v>18</v>
      </c>
    </row>
    <row r="38" spans="1:6" ht="12.75" customHeight="1" x14ac:dyDescent="0.25">
      <c r="A38" s="14" t="s">
        <v>19</v>
      </c>
      <c r="B38" s="15" t="s">
        <v>20</v>
      </c>
      <c r="C38" s="14"/>
      <c r="D38" s="31" t="s">
        <v>144</v>
      </c>
      <c r="E38" s="17">
        <f>SUM(E39,E45,E55,E56,E57)</f>
        <v>432686.49</v>
      </c>
      <c r="F38" s="17">
        <f>SUM(F39,F45,F55,F56,F57)</f>
        <v>439911.5</v>
      </c>
    </row>
    <row r="39" spans="1:6" ht="12.75" customHeight="1" x14ac:dyDescent="0.25">
      <c r="A39" s="16" t="s">
        <v>21</v>
      </c>
      <c r="B39" s="70" t="s">
        <v>22</v>
      </c>
      <c r="C39" s="71"/>
      <c r="D39" s="32"/>
      <c r="E39" s="17">
        <f>SUM(E40:E44)</f>
        <v>0</v>
      </c>
      <c r="F39" s="17">
        <f>SUM(F40:F44)</f>
        <v>0</v>
      </c>
    </row>
    <row r="40" spans="1:6" ht="12.75" customHeight="1" x14ac:dyDescent="0.25">
      <c r="A40" s="16" t="s">
        <v>23</v>
      </c>
      <c r="B40" s="70" t="s">
        <v>24</v>
      </c>
      <c r="C40" s="71"/>
      <c r="D40" s="32"/>
      <c r="E40" s="16"/>
      <c r="F40" s="16"/>
    </row>
    <row r="41" spans="1:6" ht="12.75" customHeight="1" x14ac:dyDescent="0.25">
      <c r="A41" s="16" t="s">
        <v>25</v>
      </c>
      <c r="B41" s="70" t="s">
        <v>26</v>
      </c>
      <c r="C41" s="71"/>
      <c r="D41" s="32"/>
      <c r="E41" s="16"/>
      <c r="F41" s="16"/>
    </row>
    <row r="42" spans="1:6" ht="12.75" customHeight="1" x14ac:dyDescent="0.25">
      <c r="A42" s="16" t="s">
        <v>27</v>
      </c>
      <c r="B42" s="70" t="s">
        <v>28</v>
      </c>
      <c r="C42" s="71"/>
      <c r="D42" s="32"/>
      <c r="E42" s="16"/>
      <c r="F42" s="16"/>
    </row>
    <row r="43" spans="1:6" ht="12.75" customHeight="1" x14ac:dyDescent="0.25">
      <c r="A43" s="16" t="s">
        <v>29</v>
      </c>
      <c r="B43" s="70" t="s">
        <v>30</v>
      </c>
      <c r="C43" s="71"/>
      <c r="D43" s="32"/>
      <c r="E43" s="16"/>
      <c r="F43" s="16"/>
    </row>
    <row r="44" spans="1:6" ht="12.75" customHeight="1" x14ac:dyDescent="0.25">
      <c r="A44" s="16" t="s">
        <v>31</v>
      </c>
      <c r="B44" s="70" t="s">
        <v>32</v>
      </c>
      <c r="C44" s="71"/>
      <c r="D44" s="32"/>
      <c r="E44" s="16"/>
      <c r="F44" s="16"/>
    </row>
    <row r="45" spans="1:6" ht="12.75" customHeight="1" x14ac:dyDescent="0.25">
      <c r="A45" s="16" t="s">
        <v>33</v>
      </c>
      <c r="B45" s="18" t="s">
        <v>34</v>
      </c>
      <c r="C45" s="16"/>
      <c r="D45" s="32"/>
      <c r="E45" s="17">
        <f>SUM(E46:E54)</f>
        <v>427181.32</v>
      </c>
      <c r="F45" s="17">
        <f>SUM(F46:F54)</f>
        <v>434406.33</v>
      </c>
    </row>
    <row r="46" spans="1:6" ht="12.75" customHeight="1" x14ac:dyDescent="0.25">
      <c r="A46" s="16" t="s">
        <v>35</v>
      </c>
      <c r="B46" s="70" t="s">
        <v>36</v>
      </c>
      <c r="C46" s="71"/>
      <c r="D46" s="32"/>
      <c r="E46" s="16"/>
      <c r="F46" s="16"/>
    </row>
    <row r="47" spans="1:6" ht="12.75" customHeight="1" x14ac:dyDescent="0.25">
      <c r="A47" s="16" t="s">
        <v>37</v>
      </c>
      <c r="B47" s="70" t="s">
        <v>38</v>
      </c>
      <c r="C47" s="71"/>
      <c r="D47" s="32"/>
      <c r="E47" s="17">
        <v>305447.87</v>
      </c>
      <c r="F47" s="17">
        <v>304340.53000000003</v>
      </c>
    </row>
    <row r="48" spans="1:6" ht="12.75" customHeight="1" x14ac:dyDescent="0.25">
      <c r="A48" s="16" t="s">
        <v>39</v>
      </c>
      <c r="B48" s="70" t="s">
        <v>40</v>
      </c>
      <c r="C48" s="71"/>
      <c r="D48" s="32"/>
      <c r="E48" s="16"/>
      <c r="F48" s="16"/>
    </row>
    <row r="49" spans="1:6" ht="12.75" customHeight="1" x14ac:dyDescent="0.25">
      <c r="A49" s="16" t="s">
        <v>41</v>
      </c>
      <c r="B49" s="74" t="s">
        <v>42</v>
      </c>
      <c r="C49" s="75"/>
      <c r="D49" s="32"/>
      <c r="E49" s="17">
        <v>98477.95</v>
      </c>
      <c r="F49" s="17">
        <v>101675.05</v>
      </c>
    </row>
    <row r="50" spans="1:6" ht="12.75" customHeight="1" x14ac:dyDescent="0.25">
      <c r="A50" s="16" t="s">
        <v>43</v>
      </c>
      <c r="B50" s="74" t="s">
        <v>44</v>
      </c>
      <c r="C50" s="75"/>
      <c r="D50" s="32"/>
      <c r="E50" s="16"/>
      <c r="F50" s="16"/>
    </row>
    <row r="51" spans="1:6" ht="12.75" customHeight="1" x14ac:dyDescent="0.25">
      <c r="A51" s="16" t="s">
        <v>45</v>
      </c>
      <c r="B51" s="74" t="s">
        <v>46</v>
      </c>
      <c r="C51" s="75"/>
      <c r="D51" s="32"/>
      <c r="E51" s="17">
        <v>12814.34</v>
      </c>
      <c r="F51" s="17">
        <v>14785.76</v>
      </c>
    </row>
    <row r="52" spans="1:6" ht="12.75" customHeight="1" x14ac:dyDescent="0.25">
      <c r="A52" s="16" t="s">
        <v>47</v>
      </c>
      <c r="B52" s="74" t="s">
        <v>48</v>
      </c>
      <c r="C52" s="75"/>
      <c r="D52" s="32"/>
      <c r="E52" s="17">
        <v>10441.16</v>
      </c>
      <c r="F52" s="17">
        <v>13604.99</v>
      </c>
    </row>
    <row r="53" spans="1:6" ht="12.75" customHeight="1" x14ac:dyDescent="0.25">
      <c r="A53" s="16" t="s">
        <v>49</v>
      </c>
      <c r="B53" s="76" t="s">
        <v>50</v>
      </c>
      <c r="C53" s="77"/>
      <c r="D53" s="32"/>
      <c r="E53" s="16"/>
      <c r="F53" s="16"/>
    </row>
    <row r="54" spans="1:6" ht="12.75" customHeight="1" x14ac:dyDescent="0.25">
      <c r="A54" s="16" t="s">
        <v>51</v>
      </c>
      <c r="B54" s="74" t="s">
        <v>52</v>
      </c>
      <c r="C54" s="75"/>
      <c r="D54" s="32"/>
      <c r="E54" s="16"/>
      <c r="F54" s="16"/>
    </row>
    <row r="55" spans="1:6" ht="12.75" customHeight="1" x14ac:dyDescent="0.25">
      <c r="A55" s="16" t="s">
        <v>53</v>
      </c>
      <c r="B55" s="80" t="s">
        <v>54</v>
      </c>
      <c r="C55" s="81"/>
      <c r="D55" s="32"/>
      <c r="E55" s="17">
        <v>5505.17</v>
      </c>
      <c r="F55" s="17">
        <v>5505.17</v>
      </c>
    </row>
    <row r="56" spans="1:6" ht="12.75" customHeight="1" x14ac:dyDescent="0.25">
      <c r="A56" s="19" t="s">
        <v>55</v>
      </c>
      <c r="B56" s="78" t="s">
        <v>56</v>
      </c>
      <c r="C56" s="79"/>
      <c r="D56" s="33"/>
      <c r="E56" s="19"/>
      <c r="F56" s="19"/>
    </row>
    <row r="57" spans="1:6" ht="12.75" customHeight="1" x14ac:dyDescent="0.25">
      <c r="A57" s="19" t="s">
        <v>57</v>
      </c>
      <c r="B57" s="78" t="s">
        <v>58</v>
      </c>
      <c r="C57" s="79"/>
      <c r="D57" s="33"/>
      <c r="E57" s="19"/>
      <c r="F57" s="19"/>
    </row>
    <row r="58" spans="1:6" ht="12.75" customHeight="1" x14ac:dyDescent="0.25">
      <c r="A58" s="14" t="s">
        <v>59</v>
      </c>
      <c r="B58" s="82" t="s">
        <v>60</v>
      </c>
      <c r="C58" s="83"/>
      <c r="D58" s="32"/>
      <c r="E58" s="16"/>
      <c r="F58" s="16"/>
    </row>
    <row r="59" spans="1:6" ht="12.75" customHeight="1" x14ac:dyDescent="0.25">
      <c r="A59" s="20" t="s">
        <v>61</v>
      </c>
      <c r="B59" s="90" t="s">
        <v>62</v>
      </c>
      <c r="C59" s="91"/>
      <c r="D59" s="31" t="s">
        <v>145</v>
      </c>
      <c r="E59" s="17">
        <f>SUM(E60,E66,E67,E74,E75)</f>
        <v>148703.13</v>
      </c>
      <c r="F59" s="17">
        <f>SUM(F60,F66,F67,F74,F75)</f>
        <v>68899.72</v>
      </c>
    </row>
    <row r="60" spans="1:6" ht="12.75" customHeight="1" x14ac:dyDescent="0.25">
      <c r="A60" s="19" t="s">
        <v>21</v>
      </c>
      <c r="B60" s="78" t="s">
        <v>63</v>
      </c>
      <c r="C60" s="79"/>
      <c r="D60" s="32"/>
      <c r="E60" s="17">
        <f>SUM(E61:E65)</f>
        <v>3193.71</v>
      </c>
      <c r="F60" s="17">
        <f>SUM(F61:F65)</f>
        <v>2184.44</v>
      </c>
    </row>
    <row r="61" spans="1:6" ht="12.75" customHeight="1" x14ac:dyDescent="0.25">
      <c r="A61" s="19" t="s">
        <v>23</v>
      </c>
      <c r="B61" s="76" t="s">
        <v>64</v>
      </c>
      <c r="C61" s="77"/>
      <c r="D61" s="32"/>
      <c r="E61" s="16"/>
      <c r="F61" s="16"/>
    </row>
    <row r="62" spans="1:6" ht="12.75" customHeight="1" x14ac:dyDescent="0.25">
      <c r="A62" s="19" t="s">
        <v>25</v>
      </c>
      <c r="B62" s="76" t="s">
        <v>65</v>
      </c>
      <c r="C62" s="77"/>
      <c r="D62" s="32"/>
      <c r="E62" s="17">
        <v>3193.71</v>
      </c>
      <c r="F62" s="17">
        <v>2184.44</v>
      </c>
    </row>
    <row r="63" spans="1:6" ht="12.75" customHeight="1" x14ac:dyDescent="0.25">
      <c r="A63" s="19" t="s">
        <v>27</v>
      </c>
      <c r="B63" s="76" t="s">
        <v>66</v>
      </c>
      <c r="C63" s="77"/>
      <c r="D63" s="32"/>
      <c r="E63" s="16"/>
      <c r="F63" s="16"/>
    </row>
    <row r="64" spans="1:6" ht="12.75" customHeight="1" x14ac:dyDescent="0.25">
      <c r="A64" s="19" t="s">
        <v>29</v>
      </c>
      <c r="B64" s="76" t="s">
        <v>67</v>
      </c>
      <c r="C64" s="77"/>
      <c r="D64" s="32"/>
      <c r="E64" s="16"/>
      <c r="F64" s="16"/>
    </row>
    <row r="65" spans="1:6" ht="12.75" customHeight="1" x14ac:dyDescent="0.25">
      <c r="A65" s="19" t="s">
        <v>31</v>
      </c>
      <c r="B65" s="76" t="s">
        <v>68</v>
      </c>
      <c r="C65" s="77"/>
      <c r="D65" s="32"/>
      <c r="E65" s="16"/>
      <c r="F65" s="16"/>
    </row>
    <row r="66" spans="1:6" ht="12.75" customHeight="1" x14ac:dyDescent="0.25">
      <c r="A66" s="19" t="s">
        <v>33</v>
      </c>
      <c r="B66" s="78" t="s">
        <v>69</v>
      </c>
      <c r="C66" s="79"/>
      <c r="D66" s="31" t="s">
        <v>146</v>
      </c>
      <c r="E66" s="17">
        <v>52296.85</v>
      </c>
      <c r="F66" s="17">
        <v>1321.91</v>
      </c>
    </row>
    <row r="67" spans="1:6" ht="12.75" customHeight="1" x14ac:dyDescent="0.25">
      <c r="A67" s="19" t="s">
        <v>53</v>
      </c>
      <c r="B67" s="78" t="s">
        <v>70</v>
      </c>
      <c r="C67" s="79"/>
      <c r="D67" s="31" t="s">
        <v>147</v>
      </c>
      <c r="E67" s="17">
        <f>SUM(E68:E73)</f>
        <v>91304.1</v>
      </c>
      <c r="F67" s="17">
        <f>SUM(F68:F73)</f>
        <v>53818.11</v>
      </c>
    </row>
    <row r="68" spans="1:6" ht="12.75" customHeight="1" x14ac:dyDescent="0.25">
      <c r="A68" s="19" t="s">
        <v>71</v>
      </c>
      <c r="B68" s="76" t="s">
        <v>72</v>
      </c>
      <c r="C68" s="77"/>
      <c r="D68" s="32"/>
      <c r="E68" s="16"/>
      <c r="F68" s="16"/>
    </row>
    <row r="69" spans="1:6" ht="12.75" customHeight="1" x14ac:dyDescent="0.25">
      <c r="A69" s="21" t="s">
        <v>73</v>
      </c>
      <c r="B69" s="76" t="s">
        <v>74</v>
      </c>
      <c r="C69" s="77"/>
      <c r="D69" s="34"/>
      <c r="E69" s="21"/>
      <c r="F69" s="21"/>
    </row>
    <row r="70" spans="1:6" ht="12.75" customHeight="1" x14ac:dyDescent="0.25">
      <c r="A70" s="19" t="s">
        <v>75</v>
      </c>
      <c r="B70" s="76" t="s">
        <v>76</v>
      </c>
      <c r="C70" s="77"/>
      <c r="D70" s="32"/>
      <c r="E70" s="16"/>
      <c r="F70" s="16"/>
    </row>
    <row r="71" spans="1:6" ht="12.75" customHeight="1" x14ac:dyDescent="0.25">
      <c r="A71" s="19" t="s">
        <v>77</v>
      </c>
      <c r="B71" s="76" t="s">
        <v>78</v>
      </c>
      <c r="C71" s="77"/>
      <c r="D71" s="32"/>
      <c r="E71" s="17">
        <v>1143.5999999999999</v>
      </c>
      <c r="F71" s="17">
        <v>679.68</v>
      </c>
    </row>
    <row r="72" spans="1:6" ht="12.75" customHeight="1" x14ac:dyDescent="0.25">
      <c r="A72" s="19" t="s">
        <v>79</v>
      </c>
      <c r="B72" s="76" t="s">
        <v>80</v>
      </c>
      <c r="C72" s="77"/>
      <c r="D72" s="32"/>
      <c r="E72" s="17">
        <v>90160.5</v>
      </c>
      <c r="F72" s="17">
        <v>53136.11</v>
      </c>
    </row>
    <row r="73" spans="1:6" ht="12.75" customHeight="1" x14ac:dyDescent="0.25">
      <c r="A73" s="19" t="s">
        <v>81</v>
      </c>
      <c r="B73" s="76" t="s">
        <v>82</v>
      </c>
      <c r="C73" s="77"/>
      <c r="D73" s="32"/>
      <c r="E73" s="16"/>
      <c r="F73" s="17">
        <v>2.3199999999999998</v>
      </c>
    </row>
    <row r="74" spans="1:6" ht="12.75" customHeight="1" x14ac:dyDescent="0.25">
      <c r="A74" s="19" t="s">
        <v>55</v>
      </c>
      <c r="B74" s="78" t="s">
        <v>83</v>
      </c>
      <c r="C74" s="79"/>
      <c r="D74" s="32"/>
      <c r="E74" s="16"/>
      <c r="F74" s="16"/>
    </row>
    <row r="75" spans="1:6" ht="12.75" customHeight="1" x14ac:dyDescent="0.25">
      <c r="A75" s="19" t="s">
        <v>57</v>
      </c>
      <c r="B75" s="78" t="s">
        <v>84</v>
      </c>
      <c r="C75" s="79"/>
      <c r="D75" s="31" t="s">
        <v>148</v>
      </c>
      <c r="E75" s="17">
        <v>1908.47</v>
      </c>
      <c r="F75" s="17">
        <v>11575.26</v>
      </c>
    </row>
    <row r="76" spans="1:6" ht="12.75" customHeight="1" x14ac:dyDescent="0.25">
      <c r="A76" s="16"/>
      <c r="B76" s="94" t="s">
        <v>85</v>
      </c>
      <c r="C76" s="95"/>
      <c r="D76" s="37"/>
      <c r="E76" s="38">
        <f>SUM(E38+E58+E59)</f>
        <v>581389.62</v>
      </c>
      <c r="F76" s="38">
        <f>SUM(F38+F58+F59)</f>
        <v>508811.22</v>
      </c>
    </row>
    <row r="77" spans="1:6" ht="12.75" customHeight="1" x14ac:dyDescent="0.25">
      <c r="A77" s="14" t="s">
        <v>86</v>
      </c>
      <c r="B77" s="82" t="s">
        <v>87</v>
      </c>
      <c r="C77" s="83"/>
      <c r="D77" s="31" t="s">
        <v>149</v>
      </c>
      <c r="E77" s="17">
        <f>SUM(E78:E81)</f>
        <v>486110.32999999996</v>
      </c>
      <c r="F77" s="17">
        <f>SUM(F78:F81)</f>
        <v>448411.07999999996</v>
      </c>
    </row>
    <row r="78" spans="1:6" ht="12.75" customHeight="1" x14ac:dyDescent="0.25">
      <c r="A78" s="16" t="s">
        <v>21</v>
      </c>
      <c r="B78" s="80" t="s">
        <v>88</v>
      </c>
      <c r="C78" s="81"/>
      <c r="D78" s="32"/>
      <c r="E78" s="17">
        <v>87600.36</v>
      </c>
      <c r="F78" s="17">
        <v>51450.48</v>
      </c>
    </row>
    <row r="79" spans="1:6" ht="12.75" customHeight="1" x14ac:dyDescent="0.25">
      <c r="A79" s="16" t="s">
        <v>33</v>
      </c>
      <c r="B79" s="80" t="s">
        <v>89</v>
      </c>
      <c r="C79" s="81"/>
      <c r="D79" s="32"/>
      <c r="E79" s="17">
        <v>169045.31</v>
      </c>
      <c r="F79" s="17">
        <v>158427.41</v>
      </c>
    </row>
    <row r="80" spans="1:6" ht="12.75" customHeight="1" x14ac:dyDescent="0.25">
      <c r="A80" s="16" t="s">
        <v>53</v>
      </c>
      <c r="B80" s="80" t="s">
        <v>90</v>
      </c>
      <c r="C80" s="81"/>
      <c r="D80" s="32"/>
      <c r="E80" s="17">
        <v>225816.19</v>
      </c>
      <c r="F80" s="17">
        <v>234420.83</v>
      </c>
    </row>
    <row r="81" spans="1:6" ht="12.75" customHeight="1" x14ac:dyDescent="0.25">
      <c r="A81" s="16" t="s">
        <v>91</v>
      </c>
      <c r="B81" s="80" t="s">
        <v>92</v>
      </c>
      <c r="C81" s="81"/>
      <c r="D81" s="32"/>
      <c r="E81" s="17">
        <v>3648.47</v>
      </c>
      <c r="F81" s="17">
        <v>4112.3599999999997</v>
      </c>
    </row>
    <row r="82" spans="1:6" ht="12.75" customHeight="1" x14ac:dyDescent="0.25">
      <c r="A82" s="14" t="s">
        <v>93</v>
      </c>
      <c r="B82" s="82" t="s">
        <v>94</v>
      </c>
      <c r="C82" s="83"/>
      <c r="D82" s="31" t="s">
        <v>150</v>
      </c>
      <c r="E82" s="17">
        <f>SUM(E83,E87)</f>
        <v>93414.98</v>
      </c>
      <c r="F82" s="17">
        <f>SUM(F83,F87)</f>
        <v>58987.78</v>
      </c>
    </row>
    <row r="83" spans="1:6" ht="12.75" customHeight="1" x14ac:dyDescent="0.25">
      <c r="A83" s="16" t="s">
        <v>21</v>
      </c>
      <c r="B83" s="80" t="s">
        <v>95</v>
      </c>
      <c r="C83" s="81"/>
      <c r="D83" s="32"/>
      <c r="E83" s="17">
        <f>SUM(E84:E86)</f>
        <v>5505.17</v>
      </c>
      <c r="F83" s="17">
        <f>SUM(F84:F86)</f>
        <v>5505.17</v>
      </c>
    </row>
    <row r="84" spans="1:6" ht="12.75" customHeight="1" x14ac:dyDescent="0.25">
      <c r="A84" s="16" t="s">
        <v>23</v>
      </c>
      <c r="B84" s="74" t="s">
        <v>96</v>
      </c>
      <c r="C84" s="75"/>
      <c r="D84" s="32"/>
      <c r="E84" s="16"/>
      <c r="F84" s="16"/>
    </row>
    <row r="85" spans="1:6" ht="12.75" customHeight="1" x14ac:dyDescent="0.25">
      <c r="A85" s="16" t="s">
        <v>25</v>
      </c>
      <c r="B85" s="74" t="s">
        <v>97</v>
      </c>
      <c r="C85" s="75"/>
      <c r="D85" s="32"/>
      <c r="E85" s="17">
        <v>5505.17</v>
      </c>
      <c r="F85" s="17">
        <v>5505.17</v>
      </c>
    </row>
    <row r="86" spans="1:6" ht="12.75" customHeight="1" x14ac:dyDescent="0.25">
      <c r="A86" s="16" t="s">
        <v>98</v>
      </c>
      <c r="B86" s="74" t="s">
        <v>99</v>
      </c>
      <c r="C86" s="75"/>
      <c r="D86" s="32"/>
      <c r="E86" s="16"/>
      <c r="F86" s="16"/>
    </row>
    <row r="87" spans="1:6" ht="12.75" customHeight="1" x14ac:dyDescent="0.25">
      <c r="A87" s="19" t="s">
        <v>33</v>
      </c>
      <c r="B87" s="78" t="s">
        <v>100</v>
      </c>
      <c r="C87" s="79"/>
      <c r="D87" s="33"/>
      <c r="E87" s="22">
        <f>SUM(E88:E93,E96:E101)</f>
        <v>87909.81</v>
      </c>
      <c r="F87" s="22">
        <f>SUM(F88:F93,F96:F101)</f>
        <v>53482.61</v>
      </c>
    </row>
    <row r="88" spans="1:6" ht="12.75" customHeight="1" x14ac:dyDescent="0.25">
      <c r="A88" s="16" t="s">
        <v>35</v>
      </c>
      <c r="B88" s="74" t="s">
        <v>101</v>
      </c>
      <c r="C88" s="75"/>
      <c r="D88" s="32"/>
      <c r="E88" s="16"/>
      <c r="F88" s="16"/>
    </row>
    <row r="89" spans="1:6" ht="12.75" customHeight="1" x14ac:dyDescent="0.25">
      <c r="A89" s="16" t="s">
        <v>37</v>
      </c>
      <c r="B89" s="74" t="s">
        <v>102</v>
      </c>
      <c r="C89" s="75"/>
      <c r="D89" s="32"/>
      <c r="E89" s="16"/>
      <c r="F89" s="16"/>
    </row>
    <row r="90" spans="1:6" ht="12.75" customHeight="1" x14ac:dyDescent="0.25">
      <c r="A90" s="16" t="s">
        <v>39</v>
      </c>
      <c r="B90" s="74" t="s">
        <v>103</v>
      </c>
      <c r="C90" s="75"/>
      <c r="D90" s="32"/>
      <c r="E90" s="16"/>
      <c r="F90" s="16"/>
    </row>
    <row r="91" spans="1:6" ht="12.75" customHeight="1" x14ac:dyDescent="0.25">
      <c r="A91" s="16" t="s">
        <v>41</v>
      </c>
      <c r="B91" s="76" t="s">
        <v>104</v>
      </c>
      <c r="C91" s="77"/>
      <c r="D91" s="32"/>
      <c r="E91" s="16"/>
      <c r="F91" s="16"/>
    </row>
    <row r="92" spans="1:6" ht="12.75" customHeight="1" x14ac:dyDescent="0.25">
      <c r="A92" s="16" t="s">
        <v>43</v>
      </c>
      <c r="B92" s="74" t="s">
        <v>105</v>
      </c>
      <c r="C92" s="75"/>
      <c r="D92" s="32"/>
      <c r="E92" s="16"/>
      <c r="F92" s="16"/>
    </row>
    <row r="93" spans="1:6" ht="12.75" customHeight="1" x14ac:dyDescent="0.25">
      <c r="A93" s="16" t="s">
        <v>45</v>
      </c>
      <c r="B93" s="76" t="s">
        <v>106</v>
      </c>
      <c r="C93" s="77"/>
      <c r="D93" s="32"/>
      <c r="E93" s="17">
        <f>SUM(E94:E95)</f>
        <v>0</v>
      </c>
      <c r="F93" s="17">
        <f>SUM(F94:F95)</f>
        <v>0</v>
      </c>
    </row>
    <row r="94" spans="1:6" ht="12.75" customHeight="1" x14ac:dyDescent="0.25">
      <c r="A94" s="19" t="s">
        <v>107</v>
      </c>
      <c r="B94" s="92" t="s">
        <v>108</v>
      </c>
      <c r="C94" s="93"/>
      <c r="D94" s="32"/>
      <c r="E94" s="16"/>
      <c r="F94" s="16"/>
    </row>
    <row r="95" spans="1:6" ht="12.75" customHeight="1" x14ac:dyDescent="0.25">
      <c r="A95" s="19" t="s">
        <v>109</v>
      </c>
      <c r="B95" s="92" t="s">
        <v>110</v>
      </c>
      <c r="C95" s="93"/>
      <c r="D95" s="32"/>
      <c r="E95" s="16"/>
      <c r="F95" s="16"/>
    </row>
    <row r="96" spans="1:6" ht="12.75" customHeight="1" x14ac:dyDescent="0.25">
      <c r="A96" s="19" t="s">
        <v>47</v>
      </c>
      <c r="B96" s="76" t="s">
        <v>111</v>
      </c>
      <c r="C96" s="77"/>
      <c r="D96" s="32"/>
      <c r="E96" s="16"/>
      <c r="F96" s="16"/>
    </row>
    <row r="97" spans="1:6" ht="12.75" customHeight="1" x14ac:dyDescent="0.25">
      <c r="A97" s="19" t="s">
        <v>49</v>
      </c>
      <c r="B97" s="76" t="s">
        <v>112</v>
      </c>
      <c r="C97" s="77"/>
      <c r="D97" s="32"/>
      <c r="E97" s="16"/>
      <c r="F97" s="16"/>
    </row>
    <row r="98" spans="1:6" ht="12.75" customHeight="1" x14ac:dyDescent="0.25">
      <c r="A98" s="19" t="s">
        <v>51</v>
      </c>
      <c r="B98" s="74" t="s">
        <v>113</v>
      </c>
      <c r="C98" s="75"/>
      <c r="D98" s="32"/>
      <c r="E98" s="17">
        <v>4761.3999999999996</v>
      </c>
      <c r="F98" s="17">
        <v>11245.01</v>
      </c>
    </row>
    <row r="99" spans="1:6" ht="12.75" customHeight="1" x14ac:dyDescent="0.25">
      <c r="A99" s="19" t="s">
        <v>114</v>
      </c>
      <c r="B99" s="74" t="s">
        <v>115</v>
      </c>
      <c r="C99" s="75"/>
      <c r="D99" s="32"/>
      <c r="E99" s="17">
        <v>42345.07</v>
      </c>
      <c r="F99" s="17">
        <v>0.46</v>
      </c>
    </row>
    <row r="100" spans="1:6" ht="12.75" customHeight="1" x14ac:dyDescent="0.25">
      <c r="A100" s="16" t="s">
        <v>116</v>
      </c>
      <c r="B100" s="76" t="s">
        <v>117</v>
      </c>
      <c r="C100" s="77"/>
      <c r="D100" s="32"/>
      <c r="E100" s="17">
        <v>40803.339999999997</v>
      </c>
      <c r="F100" s="17">
        <v>42237.14</v>
      </c>
    </row>
    <row r="101" spans="1:6" ht="12.75" customHeight="1" x14ac:dyDescent="0.25">
      <c r="A101" s="16" t="s">
        <v>118</v>
      </c>
      <c r="B101" s="74" t="s">
        <v>119</v>
      </c>
      <c r="C101" s="75"/>
      <c r="D101" s="32"/>
      <c r="E101" s="16"/>
      <c r="F101" s="16"/>
    </row>
    <row r="102" spans="1:6" ht="12.75" customHeight="1" x14ac:dyDescent="0.25">
      <c r="A102" s="14" t="s">
        <v>120</v>
      </c>
      <c r="B102" s="82" t="s">
        <v>121</v>
      </c>
      <c r="C102" s="83"/>
      <c r="D102" s="31" t="s">
        <v>151</v>
      </c>
      <c r="E102" s="17">
        <f>SUM(E103:E104,E107:E108)</f>
        <v>1864.31</v>
      </c>
      <c r="F102" s="17">
        <f>SUM(F103:F104,F107:F108)</f>
        <v>1412.36</v>
      </c>
    </row>
    <row r="103" spans="1:6" ht="12.75" customHeight="1" x14ac:dyDescent="0.25">
      <c r="A103" s="16" t="s">
        <v>21</v>
      </c>
      <c r="B103" s="80" t="s">
        <v>122</v>
      </c>
      <c r="C103" s="81"/>
      <c r="D103" s="32"/>
      <c r="E103" s="16"/>
      <c r="F103" s="16"/>
    </row>
    <row r="104" spans="1:6" ht="12.75" customHeight="1" x14ac:dyDescent="0.25">
      <c r="A104" s="16" t="s">
        <v>33</v>
      </c>
      <c r="B104" s="80" t="s">
        <v>123</v>
      </c>
      <c r="C104" s="81"/>
      <c r="D104" s="32"/>
      <c r="E104" s="17">
        <f>SUM(E105:E106)</f>
        <v>0</v>
      </c>
      <c r="F104" s="17">
        <f>SUM(F105:F106)</f>
        <v>0</v>
      </c>
    </row>
    <row r="105" spans="1:6" ht="12.75" customHeight="1" x14ac:dyDescent="0.25">
      <c r="A105" s="16" t="s">
        <v>35</v>
      </c>
      <c r="B105" s="74" t="s">
        <v>124</v>
      </c>
      <c r="C105" s="75"/>
      <c r="D105" s="32"/>
      <c r="E105" s="16"/>
      <c r="F105" s="16"/>
    </row>
    <row r="106" spans="1:6" ht="12.75" customHeight="1" x14ac:dyDescent="0.25">
      <c r="A106" s="16" t="s">
        <v>37</v>
      </c>
      <c r="B106" s="74" t="s">
        <v>125</v>
      </c>
      <c r="C106" s="75"/>
      <c r="D106" s="32"/>
      <c r="E106" s="16"/>
      <c r="F106" s="16"/>
    </row>
    <row r="107" spans="1:6" ht="12.75" customHeight="1" x14ac:dyDescent="0.25">
      <c r="A107" s="16" t="s">
        <v>53</v>
      </c>
      <c r="B107" s="80" t="s">
        <v>126</v>
      </c>
      <c r="C107" s="81"/>
      <c r="D107" s="32"/>
      <c r="E107" s="16"/>
      <c r="F107" s="16"/>
    </row>
    <row r="108" spans="1:6" ht="12.75" customHeight="1" x14ac:dyDescent="0.25">
      <c r="A108" s="16" t="s">
        <v>55</v>
      </c>
      <c r="B108" s="80" t="s">
        <v>127</v>
      </c>
      <c r="C108" s="81"/>
      <c r="D108" s="32"/>
      <c r="E108" s="17">
        <f>SUM(E109:E110)</f>
        <v>1864.31</v>
      </c>
      <c r="F108" s="17">
        <f>SUM(F109:F110)</f>
        <v>1412.36</v>
      </c>
    </row>
    <row r="109" spans="1:6" ht="12.75" customHeight="1" x14ac:dyDescent="0.25">
      <c r="A109" s="16" t="s">
        <v>128</v>
      </c>
      <c r="B109" s="74" t="s">
        <v>129</v>
      </c>
      <c r="C109" s="75"/>
      <c r="D109" s="32"/>
      <c r="E109" s="17">
        <v>451.95</v>
      </c>
      <c r="F109" s="16"/>
    </row>
    <row r="110" spans="1:6" ht="12.75" customHeight="1" x14ac:dyDescent="0.25">
      <c r="A110" s="16" t="s">
        <v>130</v>
      </c>
      <c r="B110" s="74" t="s">
        <v>131</v>
      </c>
      <c r="C110" s="75"/>
      <c r="D110" s="32"/>
      <c r="E110" s="17">
        <v>1412.36</v>
      </c>
      <c r="F110" s="17">
        <v>1412.36</v>
      </c>
    </row>
    <row r="111" spans="1:6" ht="12.75" customHeight="1" x14ac:dyDescent="0.25">
      <c r="A111" s="14" t="s">
        <v>132</v>
      </c>
      <c r="B111" s="15" t="s">
        <v>133</v>
      </c>
      <c r="C111" s="14"/>
      <c r="D111" s="32"/>
      <c r="E111" s="16"/>
      <c r="F111" s="16"/>
    </row>
    <row r="112" spans="1:6" ht="28.5" customHeight="1" x14ac:dyDescent="0.25">
      <c r="A112" s="14"/>
      <c r="B112" s="72" t="s">
        <v>134</v>
      </c>
      <c r="C112" s="73"/>
      <c r="D112" s="37"/>
      <c r="E112" s="38">
        <f>SUM(E77+E82+E102+F114+E111)</f>
        <v>581389.62</v>
      </c>
      <c r="F112" s="38">
        <f>SUM(F77+F82+F102+G114+F111)</f>
        <v>508811.22</v>
      </c>
    </row>
    <row r="113" spans="1:6" ht="12.75" customHeight="1" x14ac:dyDescent="0.25">
      <c r="A113" s="23"/>
      <c r="B113" s="23"/>
      <c r="C113" s="23"/>
      <c r="D113" s="35"/>
      <c r="E113" s="23"/>
      <c r="F113" s="23"/>
    </row>
    <row r="114" spans="1:6" ht="12.75" hidden="1" customHeight="1" x14ac:dyDescent="0.25"/>
    <row r="116" spans="1:6" ht="12.75" customHeight="1" x14ac:dyDescent="0.25">
      <c r="A116" s="101" t="s">
        <v>135</v>
      </c>
      <c r="B116" s="101" t="s">
        <v>135</v>
      </c>
      <c r="C116" s="101"/>
      <c r="D116" s="36"/>
      <c r="E116" s="97" t="s">
        <v>136</v>
      </c>
      <c r="F116" s="97" t="s">
        <v>136</v>
      </c>
    </row>
    <row r="117" spans="1:6" ht="32.25" customHeight="1" x14ac:dyDescent="0.25">
      <c r="A117" s="102" t="s">
        <v>137</v>
      </c>
      <c r="B117" s="102"/>
      <c r="C117" s="102"/>
      <c r="D117" s="24" t="s">
        <v>138</v>
      </c>
      <c r="E117" s="100" t="s">
        <v>139</v>
      </c>
      <c r="F117" s="100"/>
    </row>
    <row r="118" spans="1:6" ht="12.75" customHeight="1" x14ac:dyDescent="0.25">
      <c r="A118" s="23"/>
      <c r="B118" s="25"/>
    </row>
    <row r="119" spans="1:6" ht="12.75" customHeight="1" x14ac:dyDescent="0.25">
      <c r="C119" s="26"/>
    </row>
    <row r="120" spans="1:6" ht="12.75" customHeight="1" x14ac:dyDescent="0.25">
      <c r="A120" s="103" t="s">
        <v>140</v>
      </c>
      <c r="B120" s="103" t="s">
        <v>140</v>
      </c>
      <c r="C120" s="103"/>
      <c r="D120" s="36"/>
      <c r="E120" s="98" t="s">
        <v>141</v>
      </c>
      <c r="F120" s="98" t="s">
        <v>141</v>
      </c>
    </row>
    <row r="121" spans="1:6" ht="12.75" customHeight="1" x14ac:dyDescent="0.25">
      <c r="A121" s="102" t="s">
        <v>142</v>
      </c>
      <c r="B121" s="102"/>
      <c r="C121" s="102"/>
      <c r="D121" s="26" t="s">
        <v>138</v>
      </c>
      <c r="E121" s="99" t="s">
        <v>139</v>
      </c>
      <c r="F121" s="99"/>
    </row>
    <row r="122" spans="1:6" ht="12.75" customHeight="1" x14ac:dyDescent="0.25">
      <c r="A122" s="23"/>
      <c r="B122" s="25"/>
      <c r="C122" s="25"/>
    </row>
    <row r="123" spans="1:6" ht="12.75" customHeight="1" x14ac:dyDescent="0.25">
      <c r="A123" s="23"/>
      <c r="B123" s="25"/>
      <c r="C123" s="25"/>
    </row>
    <row r="127" spans="1:6" ht="12.75" customHeight="1" x14ac:dyDescent="0.25">
      <c r="A127" s="23"/>
      <c r="B127" s="26"/>
      <c r="C127" s="26"/>
    </row>
    <row r="128" spans="1:6" ht="12.75" customHeight="1" x14ac:dyDescent="0.25">
      <c r="A128" s="23"/>
      <c r="B128" s="25"/>
      <c r="C128" s="25"/>
    </row>
    <row r="130" spans="2:3" ht="12.75" customHeight="1" x14ac:dyDescent="0.25">
      <c r="B130" s="25"/>
      <c r="C130" s="25"/>
    </row>
    <row r="131" spans="2:3" ht="12.75" customHeight="1" x14ac:dyDescent="0.25">
      <c r="B131" s="25"/>
      <c r="C131" s="25"/>
    </row>
  </sheetData>
  <mergeCells count="88">
    <mergeCell ref="E116:F116"/>
    <mergeCell ref="E120:F120"/>
    <mergeCell ref="E121:F121"/>
    <mergeCell ref="E117:F117"/>
    <mergeCell ref="B92:C92"/>
    <mergeCell ref="A116:C116"/>
    <mergeCell ref="A117:C117"/>
    <mergeCell ref="A120:C120"/>
    <mergeCell ref="A121:C121"/>
    <mergeCell ref="B77:C77"/>
    <mergeCell ref="C23:D23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88:C88"/>
    <mergeCell ref="B89:C89"/>
    <mergeCell ref="B95:C95"/>
    <mergeCell ref="B63:C63"/>
    <mergeCell ref="B93:C93"/>
    <mergeCell ref="B94:C94"/>
    <mergeCell ref="B64:C64"/>
    <mergeCell ref="B65:C65"/>
    <mergeCell ref="B71:C71"/>
    <mergeCell ref="B72:C72"/>
    <mergeCell ref="B66:C66"/>
    <mergeCell ref="B67:C67"/>
    <mergeCell ref="B68:C68"/>
    <mergeCell ref="B69:C69"/>
    <mergeCell ref="B70:C70"/>
    <mergeCell ref="B73:C73"/>
    <mergeCell ref="B74:C74"/>
    <mergeCell ref="B75:C75"/>
    <mergeCell ref="B76:C76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A18:F18"/>
    <mergeCell ref="B78:C78"/>
    <mergeCell ref="B79:C79"/>
    <mergeCell ref="B80:C80"/>
    <mergeCell ref="B39:C39"/>
    <mergeCell ref="B40:C40"/>
    <mergeCell ref="B37:C37"/>
    <mergeCell ref="B42:C42"/>
    <mergeCell ref="B43:C43"/>
    <mergeCell ref="B44:C44"/>
    <mergeCell ref="B46:C46"/>
    <mergeCell ref="B48:C48"/>
    <mergeCell ref="B47:C47"/>
    <mergeCell ref="B49:C49"/>
    <mergeCell ref="B50:C50"/>
    <mergeCell ref="B51:C51"/>
    <mergeCell ref="A1:F1"/>
    <mergeCell ref="A7:F7"/>
    <mergeCell ref="A12:F12"/>
    <mergeCell ref="A11:F11"/>
    <mergeCell ref="A17:F17"/>
    <mergeCell ref="B41:C41"/>
    <mergeCell ref="B112:C112"/>
    <mergeCell ref="B109:C109"/>
    <mergeCell ref="B110:C110"/>
    <mergeCell ref="B90:C90"/>
    <mergeCell ref="B91:C91"/>
    <mergeCell ref="B99:C99"/>
    <mergeCell ref="B100:C100"/>
    <mergeCell ref="B86:C86"/>
    <mergeCell ref="B87:C87"/>
    <mergeCell ref="B81:C81"/>
    <mergeCell ref="B82:C82"/>
    <mergeCell ref="B83:C83"/>
    <mergeCell ref="B84:C84"/>
    <mergeCell ref="B85:C85"/>
    <mergeCell ref="B52:C52"/>
  </mergeCells>
  <pageMargins left="0.70866141732283472" right="0.31496062992125984" top="0.74803149606299213" bottom="0.35433070866141736" header="0.27559055118110237" footer="0.27559055118110237"/>
  <pageSetup paperSize="9" scale="90" orientation="portrait" useFirstPageNumber="1" r:id="rId1"/>
  <rowBreaks count="1" manualBreakCount="1">
    <brk id="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2" zoomScaleNormal="100" workbookViewId="0">
      <selection activeCell="L32" sqref="L32"/>
    </sheetView>
  </sheetViews>
  <sheetFormatPr defaultRowHeight="12.75" x14ac:dyDescent="0.25"/>
  <cols>
    <col min="1" max="1" width="8" style="39" customWidth="1"/>
    <col min="2" max="2" width="1.5703125" style="39" hidden="1" customWidth="1"/>
    <col min="3" max="3" width="30.140625" style="39" customWidth="1"/>
    <col min="4" max="4" width="18.28515625" style="39" customWidth="1"/>
    <col min="5" max="5" width="9.140625" style="39" hidden="1" customWidth="1"/>
    <col min="6" max="6" width="6.7109375" style="39" customWidth="1"/>
    <col min="7" max="7" width="11.28515625" style="40" customWidth="1"/>
    <col min="8" max="8" width="16" style="39" customWidth="1"/>
    <col min="9" max="9" width="15" style="39" customWidth="1"/>
    <col min="10" max="256" width="9.140625" style="39"/>
    <col min="257" max="257" width="8" style="39" customWidth="1"/>
    <col min="258" max="258" width="0" style="39" hidden="1" customWidth="1"/>
    <col min="259" max="259" width="30.140625" style="39" customWidth="1"/>
    <col min="260" max="260" width="18.28515625" style="39" customWidth="1"/>
    <col min="261" max="261" width="0" style="39" hidden="1" customWidth="1"/>
    <col min="262" max="262" width="11.7109375" style="39" customWidth="1"/>
    <col min="263" max="263" width="11.85546875" style="39" customWidth="1"/>
    <col min="264" max="265" width="16" style="39" customWidth="1"/>
    <col min="266" max="512" width="9.140625" style="39"/>
    <col min="513" max="513" width="8" style="39" customWidth="1"/>
    <col min="514" max="514" width="0" style="39" hidden="1" customWidth="1"/>
    <col min="515" max="515" width="30.140625" style="39" customWidth="1"/>
    <col min="516" max="516" width="18.28515625" style="39" customWidth="1"/>
    <col min="517" max="517" width="0" style="39" hidden="1" customWidth="1"/>
    <col min="518" max="518" width="11.7109375" style="39" customWidth="1"/>
    <col min="519" max="519" width="11.85546875" style="39" customWidth="1"/>
    <col min="520" max="521" width="16" style="39" customWidth="1"/>
    <col min="522" max="768" width="9.140625" style="39"/>
    <col min="769" max="769" width="8" style="39" customWidth="1"/>
    <col min="770" max="770" width="0" style="39" hidden="1" customWidth="1"/>
    <col min="771" max="771" width="30.140625" style="39" customWidth="1"/>
    <col min="772" max="772" width="18.28515625" style="39" customWidth="1"/>
    <col min="773" max="773" width="0" style="39" hidden="1" customWidth="1"/>
    <col min="774" max="774" width="11.7109375" style="39" customWidth="1"/>
    <col min="775" max="775" width="11.85546875" style="39" customWidth="1"/>
    <col min="776" max="777" width="16" style="39" customWidth="1"/>
    <col min="778" max="1024" width="9.140625" style="39"/>
    <col min="1025" max="1025" width="8" style="39" customWidth="1"/>
    <col min="1026" max="1026" width="0" style="39" hidden="1" customWidth="1"/>
    <col min="1027" max="1027" width="30.140625" style="39" customWidth="1"/>
    <col min="1028" max="1028" width="18.28515625" style="39" customWidth="1"/>
    <col min="1029" max="1029" width="0" style="39" hidden="1" customWidth="1"/>
    <col min="1030" max="1030" width="11.7109375" style="39" customWidth="1"/>
    <col min="1031" max="1031" width="11.85546875" style="39" customWidth="1"/>
    <col min="1032" max="1033" width="16" style="39" customWidth="1"/>
    <col min="1034" max="1280" width="9.140625" style="39"/>
    <col min="1281" max="1281" width="8" style="39" customWidth="1"/>
    <col min="1282" max="1282" width="0" style="39" hidden="1" customWidth="1"/>
    <col min="1283" max="1283" width="30.140625" style="39" customWidth="1"/>
    <col min="1284" max="1284" width="18.28515625" style="39" customWidth="1"/>
    <col min="1285" max="1285" width="0" style="39" hidden="1" customWidth="1"/>
    <col min="1286" max="1286" width="11.7109375" style="39" customWidth="1"/>
    <col min="1287" max="1287" width="11.85546875" style="39" customWidth="1"/>
    <col min="1288" max="1289" width="16" style="39" customWidth="1"/>
    <col min="1290" max="1536" width="9.140625" style="39"/>
    <col min="1537" max="1537" width="8" style="39" customWidth="1"/>
    <col min="1538" max="1538" width="0" style="39" hidden="1" customWidth="1"/>
    <col min="1539" max="1539" width="30.140625" style="39" customWidth="1"/>
    <col min="1540" max="1540" width="18.28515625" style="39" customWidth="1"/>
    <col min="1541" max="1541" width="0" style="39" hidden="1" customWidth="1"/>
    <col min="1542" max="1542" width="11.7109375" style="39" customWidth="1"/>
    <col min="1543" max="1543" width="11.85546875" style="39" customWidth="1"/>
    <col min="1544" max="1545" width="16" style="39" customWidth="1"/>
    <col min="1546" max="1792" width="9.140625" style="39"/>
    <col min="1793" max="1793" width="8" style="39" customWidth="1"/>
    <col min="1794" max="1794" width="0" style="39" hidden="1" customWidth="1"/>
    <col min="1795" max="1795" width="30.140625" style="39" customWidth="1"/>
    <col min="1796" max="1796" width="18.28515625" style="39" customWidth="1"/>
    <col min="1797" max="1797" width="0" style="39" hidden="1" customWidth="1"/>
    <col min="1798" max="1798" width="11.7109375" style="39" customWidth="1"/>
    <col min="1799" max="1799" width="11.85546875" style="39" customWidth="1"/>
    <col min="1800" max="1801" width="16" style="39" customWidth="1"/>
    <col min="1802" max="2048" width="9.140625" style="39"/>
    <col min="2049" max="2049" width="8" style="39" customWidth="1"/>
    <col min="2050" max="2050" width="0" style="39" hidden="1" customWidth="1"/>
    <col min="2051" max="2051" width="30.140625" style="39" customWidth="1"/>
    <col min="2052" max="2052" width="18.28515625" style="39" customWidth="1"/>
    <col min="2053" max="2053" width="0" style="39" hidden="1" customWidth="1"/>
    <col min="2054" max="2054" width="11.7109375" style="39" customWidth="1"/>
    <col min="2055" max="2055" width="11.85546875" style="39" customWidth="1"/>
    <col min="2056" max="2057" width="16" style="39" customWidth="1"/>
    <col min="2058" max="2304" width="9.140625" style="39"/>
    <col min="2305" max="2305" width="8" style="39" customWidth="1"/>
    <col min="2306" max="2306" width="0" style="39" hidden="1" customWidth="1"/>
    <col min="2307" max="2307" width="30.140625" style="39" customWidth="1"/>
    <col min="2308" max="2308" width="18.28515625" style="39" customWidth="1"/>
    <col min="2309" max="2309" width="0" style="39" hidden="1" customWidth="1"/>
    <col min="2310" max="2310" width="11.7109375" style="39" customWidth="1"/>
    <col min="2311" max="2311" width="11.85546875" style="39" customWidth="1"/>
    <col min="2312" max="2313" width="16" style="39" customWidth="1"/>
    <col min="2314" max="2560" width="9.140625" style="39"/>
    <col min="2561" max="2561" width="8" style="39" customWidth="1"/>
    <col min="2562" max="2562" width="0" style="39" hidden="1" customWidth="1"/>
    <col min="2563" max="2563" width="30.140625" style="39" customWidth="1"/>
    <col min="2564" max="2564" width="18.28515625" style="39" customWidth="1"/>
    <col min="2565" max="2565" width="0" style="39" hidden="1" customWidth="1"/>
    <col min="2566" max="2566" width="11.7109375" style="39" customWidth="1"/>
    <col min="2567" max="2567" width="11.85546875" style="39" customWidth="1"/>
    <col min="2568" max="2569" width="16" style="39" customWidth="1"/>
    <col min="2570" max="2816" width="9.140625" style="39"/>
    <col min="2817" max="2817" width="8" style="39" customWidth="1"/>
    <col min="2818" max="2818" width="0" style="39" hidden="1" customWidth="1"/>
    <col min="2819" max="2819" width="30.140625" style="39" customWidth="1"/>
    <col min="2820" max="2820" width="18.28515625" style="39" customWidth="1"/>
    <col min="2821" max="2821" width="0" style="39" hidden="1" customWidth="1"/>
    <col min="2822" max="2822" width="11.7109375" style="39" customWidth="1"/>
    <col min="2823" max="2823" width="11.85546875" style="39" customWidth="1"/>
    <col min="2824" max="2825" width="16" style="39" customWidth="1"/>
    <col min="2826" max="3072" width="9.140625" style="39"/>
    <col min="3073" max="3073" width="8" style="39" customWidth="1"/>
    <col min="3074" max="3074" width="0" style="39" hidden="1" customWidth="1"/>
    <col min="3075" max="3075" width="30.140625" style="39" customWidth="1"/>
    <col min="3076" max="3076" width="18.28515625" style="39" customWidth="1"/>
    <col min="3077" max="3077" width="0" style="39" hidden="1" customWidth="1"/>
    <col min="3078" max="3078" width="11.7109375" style="39" customWidth="1"/>
    <col min="3079" max="3079" width="11.85546875" style="39" customWidth="1"/>
    <col min="3080" max="3081" width="16" style="39" customWidth="1"/>
    <col min="3082" max="3328" width="9.140625" style="39"/>
    <col min="3329" max="3329" width="8" style="39" customWidth="1"/>
    <col min="3330" max="3330" width="0" style="39" hidden="1" customWidth="1"/>
    <col min="3331" max="3331" width="30.140625" style="39" customWidth="1"/>
    <col min="3332" max="3332" width="18.28515625" style="39" customWidth="1"/>
    <col min="3333" max="3333" width="0" style="39" hidden="1" customWidth="1"/>
    <col min="3334" max="3334" width="11.7109375" style="39" customWidth="1"/>
    <col min="3335" max="3335" width="11.85546875" style="39" customWidth="1"/>
    <col min="3336" max="3337" width="16" style="39" customWidth="1"/>
    <col min="3338" max="3584" width="9.140625" style="39"/>
    <col min="3585" max="3585" width="8" style="39" customWidth="1"/>
    <col min="3586" max="3586" width="0" style="39" hidden="1" customWidth="1"/>
    <col min="3587" max="3587" width="30.140625" style="39" customWidth="1"/>
    <col min="3588" max="3588" width="18.28515625" style="39" customWidth="1"/>
    <col min="3589" max="3589" width="0" style="39" hidden="1" customWidth="1"/>
    <col min="3590" max="3590" width="11.7109375" style="39" customWidth="1"/>
    <col min="3591" max="3591" width="11.85546875" style="39" customWidth="1"/>
    <col min="3592" max="3593" width="16" style="39" customWidth="1"/>
    <col min="3594" max="3840" width="9.140625" style="39"/>
    <col min="3841" max="3841" width="8" style="39" customWidth="1"/>
    <col min="3842" max="3842" width="0" style="39" hidden="1" customWidth="1"/>
    <col min="3843" max="3843" width="30.140625" style="39" customWidth="1"/>
    <col min="3844" max="3844" width="18.28515625" style="39" customWidth="1"/>
    <col min="3845" max="3845" width="0" style="39" hidden="1" customWidth="1"/>
    <col min="3846" max="3846" width="11.7109375" style="39" customWidth="1"/>
    <col min="3847" max="3847" width="11.85546875" style="39" customWidth="1"/>
    <col min="3848" max="3849" width="16" style="39" customWidth="1"/>
    <col min="3850" max="4096" width="9.140625" style="39"/>
    <col min="4097" max="4097" width="8" style="39" customWidth="1"/>
    <col min="4098" max="4098" width="0" style="39" hidden="1" customWidth="1"/>
    <col min="4099" max="4099" width="30.140625" style="39" customWidth="1"/>
    <col min="4100" max="4100" width="18.28515625" style="39" customWidth="1"/>
    <col min="4101" max="4101" width="0" style="39" hidden="1" customWidth="1"/>
    <col min="4102" max="4102" width="11.7109375" style="39" customWidth="1"/>
    <col min="4103" max="4103" width="11.85546875" style="39" customWidth="1"/>
    <col min="4104" max="4105" width="16" style="39" customWidth="1"/>
    <col min="4106" max="4352" width="9.140625" style="39"/>
    <col min="4353" max="4353" width="8" style="39" customWidth="1"/>
    <col min="4354" max="4354" width="0" style="39" hidden="1" customWidth="1"/>
    <col min="4355" max="4355" width="30.140625" style="39" customWidth="1"/>
    <col min="4356" max="4356" width="18.28515625" style="39" customWidth="1"/>
    <col min="4357" max="4357" width="0" style="39" hidden="1" customWidth="1"/>
    <col min="4358" max="4358" width="11.7109375" style="39" customWidth="1"/>
    <col min="4359" max="4359" width="11.85546875" style="39" customWidth="1"/>
    <col min="4360" max="4361" width="16" style="39" customWidth="1"/>
    <col min="4362" max="4608" width="9.140625" style="39"/>
    <col min="4609" max="4609" width="8" style="39" customWidth="1"/>
    <col min="4610" max="4610" width="0" style="39" hidden="1" customWidth="1"/>
    <col min="4611" max="4611" width="30.140625" style="39" customWidth="1"/>
    <col min="4612" max="4612" width="18.28515625" style="39" customWidth="1"/>
    <col min="4613" max="4613" width="0" style="39" hidden="1" customWidth="1"/>
    <col min="4614" max="4614" width="11.7109375" style="39" customWidth="1"/>
    <col min="4615" max="4615" width="11.85546875" style="39" customWidth="1"/>
    <col min="4616" max="4617" width="16" style="39" customWidth="1"/>
    <col min="4618" max="4864" width="9.140625" style="39"/>
    <col min="4865" max="4865" width="8" style="39" customWidth="1"/>
    <col min="4866" max="4866" width="0" style="39" hidden="1" customWidth="1"/>
    <col min="4867" max="4867" width="30.140625" style="39" customWidth="1"/>
    <col min="4868" max="4868" width="18.28515625" style="39" customWidth="1"/>
    <col min="4869" max="4869" width="0" style="39" hidden="1" customWidth="1"/>
    <col min="4870" max="4870" width="11.7109375" style="39" customWidth="1"/>
    <col min="4871" max="4871" width="11.85546875" style="39" customWidth="1"/>
    <col min="4872" max="4873" width="16" style="39" customWidth="1"/>
    <col min="4874" max="5120" width="9.140625" style="39"/>
    <col min="5121" max="5121" width="8" style="39" customWidth="1"/>
    <col min="5122" max="5122" width="0" style="39" hidden="1" customWidth="1"/>
    <col min="5123" max="5123" width="30.140625" style="39" customWidth="1"/>
    <col min="5124" max="5124" width="18.28515625" style="39" customWidth="1"/>
    <col min="5125" max="5125" width="0" style="39" hidden="1" customWidth="1"/>
    <col min="5126" max="5126" width="11.7109375" style="39" customWidth="1"/>
    <col min="5127" max="5127" width="11.85546875" style="39" customWidth="1"/>
    <col min="5128" max="5129" width="16" style="39" customWidth="1"/>
    <col min="5130" max="5376" width="9.140625" style="39"/>
    <col min="5377" max="5377" width="8" style="39" customWidth="1"/>
    <col min="5378" max="5378" width="0" style="39" hidden="1" customWidth="1"/>
    <col min="5379" max="5379" width="30.140625" style="39" customWidth="1"/>
    <col min="5380" max="5380" width="18.28515625" style="39" customWidth="1"/>
    <col min="5381" max="5381" width="0" style="39" hidden="1" customWidth="1"/>
    <col min="5382" max="5382" width="11.7109375" style="39" customWidth="1"/>
    <col min="5383" max="5383" width="11.85546875" style="39" customWidth="1"/>
    <col min="5384" max="5385" width="16" style="39" customWidth="1"/>
    <col min="5386" max="5632" width="9.140625" style="39"/>
    <col min="5633" max="5633" width="8" style="39" customWidth="1"/>
    <col min="5634" max="5634" width="0" style="39" hidden="1" customWidth="1"/>
    <col min="5635" max="5635" width="30.140625" style="39" customWidth="1"/>
    <col min="5636" max="5636" width="18.28515625" style="39" customWidth="1"/>
    <col min="5637" max="5637" width="0" style="39" hidden="1" customWidth="1"/>
    <col min="5638" max="5638" width="11.7109375" style="39" customWidth="1"/>
    <col min="5639" max="5639" width="11.85546875" style="39" customWidth="1"/>
    <col min="5640" max="5641" width="16" style="39" customWidth="1"/>
    <col min="5642" max="5888" width="9.140625" style="39"/>
    <col min="5889" max="5889" width="8" style="39" customWidth="1"/>
    <col min="5890" max="5890" width="0" style="39" hidden="1" customWidth="1"/>
    <col min="5891" max="5891" width="30.140625" style="39" customWidth="1"/>
    <col min="5892" max="5892" width="18.28515625" style="39" customWidth="1"/>
    <col min="5893" max="5893" width="0" style="39" hidden="1" customWidth="1"/>
    <col min="5894" max="5894" width="11.7109375" style="39" customWidth="1"/>
    <col min="5895" max="5895" width="11.85546875" style="39" customWidth="1"/>
    <col min="5896" max="5897" width="16" style="39" customWidth="1"/>
    <col min="5898" max="6144" width="9.140625" style="39"/>
    <col min="6145" max="6145" width="8" style="39" customWidth="1"/>
    <col min="6146" max="6146" width="0" style="39" hidden="1" customWidth="1"/>
    <col min="6147" max="6147" width="30.140625" style="39" customWidth="1"/>
    <col min="6148" max="6148" width="18.28515625" style="39" customWidth="1"/>
    <col min="6149" max="6149" width="0" style="39" hidden="1" customWidth="1"/>
    <col min="6150" max="6150" width="11.7109375" style="39" customWidth="1"/>
    <col min="6151" max="6151" width="11.85546875" style="39" customWidth="1"/>
    <col min="6152" max="6153" width="16" style="39" customWidth="1"/>
    <col min="6154" max="6400" width="9.140625" style="39"/>
    <col min="6401" max="6401" width="8" style="39" customWidth="1"/>
    <col min="6402" max="6402" width="0" style="39" hidden="1" customWidth="1"/>
    <col min="6403" max="6403" width="30.140625" style="39" customWidth="1"/>
    <col min="6404" max="6404" width="18.28515625" style="39" customWidth="1"/>
    <col min="6405" max="6405" width="0" style="39" hidden="1" customWidth="1"/>
    <col min="6406" max="6406" width="11.7109375" style="39" customWidth="1"/>
    <col min="6407" max="6407" width="11.85546875" style="39" customWidth="1"/>
    <col min="6408" max="6409" width="16" style="39" customWidth="1"/>
    <col min="6410" max="6656" width="9.140625" style="39"/>
    <col min="6657" max="6657" width="8" style="39" customWidth="1"/>
    <col min="6658" max="6658" width="0" style="39" hidden="1" customWidth="1"/>
    <col min="6659" max="6659" width="30.140625" style="39" customWidth="1"/>
    <col min="6660" max="6660" width="18.28515625" style="39" customWidth="1"/>
    <col min="6661" max="6661" width="0" style="39" hidden="1" customWidth="1"/>
    <col min="6662" max="6662" width="11.7109375" style="39" customWidth="1"/>
    <col min="6663" max="6663" width="11.85546875" style="39" customWidth="1"/>
    <col min="6664" max="6665" width="16" style="39" customWidth="1"/>
    <col min="6666" max="6912" width="9.140625" style="39"/>
    <col min="6913" max="6913" width="8" style="39" customWidth="1"/>
    <col min="6914" max="6914" width="0" style="39" hidden="1" customWidth="1"/>
    <col min="6915" max="6915" width="30.140625" style="39" customWidth="1"/>
    <col min="6916" max="6916" width="18.28515625" style="39" customWidth="1"/>
    <col min="6917" max="6917" width="0" style="39" hidden="1" customWidth="1"/>
    <col min="6918" max="6918" width="11.7109375" style="39" customWidth="1"/>
    <col min="6919" max="6919" width="11.85546875" style="39" customWidth="1"/>
    <col min="6920" max="6921" width="16" style="39" customWidth="1"/>
    <col min="6922" max="7168" width="9.140625" style="39"/>
    <col min="7169" max="7169" width="8" style="39" customWidth="1"/>
    <col min="7170" max="7170" width="0" style="39" hidden="1" customWidth="1"/>
    <col min="7171" max="7171" width="30.140625" style="39" customWidth="1"/>
    <col min="7172" max="7172" width="18.28515625" style="39" customWidth="1"/>
    <col min="7173" max="7173" width="0" style="39" hidden="1" customWidth="1"/>
    <col min="7174" max="7174" width="11.7109375" style="39" customWidth="1"/>
    <col min="7175" max="7175" width="11.85546875" style="39" customWidth="1"/>
    <col min="7176" max="7177" width="16" style="39" customWidth="1"/>
    <col min="7178" max="7424" width="9.140625" style="39"/>
    <col min="7425" max="7425" width="8" style="39" customWidth="1"/>
    <col min="7426" max="7426" width="0" style="39" hidden="1" customWidth="1"/>
    <col min="7427" max="7427" width="30.140625" style="39" customWidth="1"/>
    <col min="7428" max="7428" width="18.28515625" style="39" customWidth="1"/>
    <col min="7429" max="7429" width="0" style="39" hidden="1" customWidth="1"/>
    <col min="7430" max="7430" width="11.7109375" style="39" customWidth="1"/>
    <col min="7431" max="7431" width="11.85546875" style="39" customWidth="1"/>
    <col min="7432" max="7433" width="16" style="39" customWidth="1"/>
    <col min="7434" max="7680" width="9.140625" style="39"/>
    <col min="7681" max="7681" width="8" style="39" customWidth="1"/>
    <col min="7682" max="7682" width="0" style="39" hidden="1" customWidth="1"/>
    <col min="7683" max="7683" width="30.140625" style="39" customWidth="1"/>
    <col min="7684" max="7684" width="18.28515625" style="39" customWidth="1"/>
    <col min="7685" max="7685" width="0" style="39" hidden="1" customWidth="1"/>
    <col min="7686" max="7686" width="11.7109375" style="39" customWidth="1"/>
    <col min="7687" max="7687" width="11.85546875" style="39" customWidth="1"/>
    <col min="7688" max="7689" width="16" style="39" customWidth="1"/>
    <col min="7690" max="7936" width="9.140625" style="39"/>
    <col min="7937" max="7937" width="8" style="39" customWidth="1"/>
    <col min="7938" max="7938" width="0" style="39" hidden="1" customWidth="1"/>
    <col min="7939" max="7939" width="30.140625" style="39" customWidth="1"/>
    <col min="7940" max="7940" width="18.28515625" style="39" customWidth="1"/>
    <col min="7941" max="7941" width="0" style="39" hidden="1" customWidth="1"/>
    <col min="7942" max="7942" width="11.7109375" style="39" customWidth="1"/>
    <col min="7943" max="7943" width="11.85546875" style="39" customWidth="1"/>
    <col min="7944" max="7945" width="16" style="39" customWidth="1"/>
    <col min="7946" max="8192" width="9.140625" style="39"/>
    <col min="8193" max="8193" width="8" style="39" customWidth="1"/>
    <col min="8194" max="8194" width="0" style="39" hidden="1" customWidth="1"/>
    <col min="8195" max="8195" width="30.140625" style="39" customWidth="1"/>
    <col min="8196" max="8196" width="18.28515625" style="39" customWidth="1"/>
    <col min="8197" max="8197" width="0" style="39" hidden="1" customWidth="1"/>
    <col min="8198" max="8198" width="11.7109375" style="39" customWidth="1"/>
    <col min="8199" max="8199" width="11.85546875" style="39" customWidth="1"/>
    <col min="8200" max="8201" width="16" style="39" customWidth="1"/>
    <col min="8202" max="8448" width="9.140625" style="39"/>
    <col min="8449" max="8449" width="8" style="39" customWidth="1"/>
    <col min="8450" max="8450" width="0" style="39" hidden="1" customWidth="1"/>
    <col min="8451" max="8451" width="30.140625" style="39" customWidth="1"/>
    <col min="8452" max="8452" width="18.28515625" style="39" customWidth="1"/>
    <col min="8453" max="8453" width="0" style="39" hidden="1" customWidth="1"/>
    <col min="8454" max="8454" width="11.7109375" style="39" customWidth="1"/>
    <col min="8455" max="8455" width="11.85546875" style="39" customWidth="1"/>
    <col min="8456" max="8457" width="16" style="39" customWidth="1"/>
    <col min="8458" max="8704" width="9.140625" style="39"/>
    <col min="8705" max="8705" width="8" style="39" customWidth="1"/>
    <col min="8706" max="8706" width="0" style="39" hidden="1" customWidth="1"/>
    <col min="8707" max="8707" width="30.140625" style="39" customWidth="1"/>
    <col min="8708" max="8708" width="18.28515625" style="39" customWidth="1"/>
    <col min="8709" max="8709" width="0" style="39" hidden="1" customWidth="1"/>
    <col min="8710" max="8710" width="11.7109375" style="39" customWidth="1"/>
    <col min="8711" max="8711" width="11.85546875" style="39" customWidth="1"/>
    <col min="8712" max="8713" width="16" style="39" customWidth="1"/>
    <col min="8714" max="8960" width="9.140625" style="39"/>
    <col min="8961" max="8961" width="8" style="39" customWidth="1"/>
    <col min="8962" max="8962" width="0" style="39" hidden="1" customWidth="1"/>
    <col min="8963" max="8963" width="30.140625" style="39" customWidth="1"/>
    <col min="8964" max="8964" width="18.28515625" style="39" customWidth="1"/>
    <col min="8965" max="8965" width="0" style="39" hidden="1" customWidth="1"/>
    <col min="8966" max="8966" width="11.7109375" style="39" customWidth="1"/>
    <col min="8967" max="8967" width="11.85546875" style="39" customWidth="1"/>
    <col min="8968" max="8969" width="16" style="39" customWidth="1"/>
    <col min="8970" max="9216" width="9.140625" style="39"/>
    <col min="9217" max="9217" width="8" style="39" customWidth="1"/>
    <col min="9218" max="9218" width="0" style="39" hidden="1" customWidth="1"/>
    <col min="9219" max="9219" width="30.140625" style="39" customWidth="1"/>
    <col min="9220" max="9220" width="18.28515625" style="39" customWidth="1"/>
    <col min="9221" max="9221" width="0" style="39" hidden="1" customWidth="1"/>
    <col min="9222" max="9222" width="11.7109375" style="39" customWidth="1"/>
    <col min="9223" max="9223" width="11.85546875" style="39" customWidth="1"/>
    <col min="9224" max="9225" width="16" style="39" customWidth="1"/>
    <col min="9226" max="9472" width="9.140625" style="39"/>
    <col min="9473" max="9473" width="8" style="39" customWidth="1"/>
    <col min="9474" max="9474" width="0" style="39" hidden="1" customWidth="1"/>
    <col min="9475" max="9475" width="30.140625" style="39" customWidth="1"/>
    <col min="9476" max="9476" width="18.28515625" style="39" customWidth="1"/>
    <col min="9477" max="9477" width="0" style="39" hidden="1" customWidth="1"/>
    <col min="9478" max="9478" width="11.7109375" style="39" customWidth="1"/>
    <col min="9479" max="9479" width="11.85546875" style="39" customWidth="1"/>
    <col min="9480" max="9481" width="16" style="39" customWidth="1"/>
    <col min="9482" max="9728" width="9.140625" style="39"/>
    <col min="9729" max="9729" width="8" style="39" customWidth="1"/>
    <col min="9730" max="9730" width="0" style="39" hidden="1" customWidth="1"/>
    <col min="9731" max="9731" width="30.140625" style="39" customWidth="1"/>
    <col min="9732" max="9732" width="18.28515625" style="39" customWidth="1"/>
    <col min="9733" max="9733" width="0" style="39" hidden="1" customWidth="1"/>
    <col min="9734" max="9734" width="11.7109375" style="39" customWidth="1"/>
    <col min="9735" max="9735" width="11.85546875" style="39" customWidth="1"/>
    <col min="9736" max="9737" width="16" style="39" customWidth="1"/>
    <col min="9738" max="9984" width="9.140625" style="39"/>
    <col min="9985" max="9985" width="8" style="39" customWidth="1"/>
    <col min="9986" max="9986" width="0" style="39" hidden="1" customWidth="1"/>
    <col min="9987" max="9987" width="30.140625" style="39" customWidth="1"/>
    <col min="9988" max="9988" width="18.28515625" style="39" customWidth="1"/>
    <col min="9989" max="9989" width="0" style="39" hidden="1" customWidth="1"/>
    <col min="9990" max="9990" width="11.7109375" style="39" customWidth="1"/>
    <col min="9991" max="9991" width="11.85546875" style="39" customWidth="1"/>
    <col min="9992" max="9993" width="16" style="39" customWidth="1"/>
    <col min="9994" max="10240" width="9.140625" style="39"/>
    <col min="10241" max="10241" width="8" style="39" customWidth="1"/>
    <col min="10242" max="10242" width="0" style="39" hidden="1" customWidth="1"/>
    <col min="10243" max="10243" width="30.140625" style="39" customWidth="1"/>
    <col min="10244" max="10244" width="18.28515625" style="39" customWidth="1"/>
    <col min="10245" max="10245" width="0" style="39" hidden="1" customWidth="1"/>
    <col min="10246" max="10246" width="11.7109375" style="39" customWidth="1"/>
    <col min="10247" max="10247" width="11.85546875" style="39" customWidth="1"/>
    <col min="10248" max="10249" width="16" style="39" customWidth="1"/>
    <col min="10250" max="10496" width="9.140625" style="39"/>
    <col min="10497" max="10497" width="8" style="39" customWidth="1"/>
    <col min="10498" max="10498" width="0" style="39" hidden="1" customWidth="1"/>
    <col min="10499" max="10499" width="30.140625" style="39" customWidth="1"/>
    <col min="10500" max="10500" width="18.28515625" style="39" customWidth="1"/>
    <col min="10501" max="10501" width="0" style="39" hidden="1" customWidth="1"/>
    <col min="10502" max="10502" width="11.7109375" style="39" customWidth="1"/>
    <col min="10503" max="10503" width="11.85546875" style="39" customWidth="1"/>
    <col min="10504" max="10505" width="16" style="39" customWidth="1"/>
    <col min="10506" max="10752" width="9.140625" style="39"/>
    <col min="10753" max="10753" width="8" style="39" customWidth="1"/>
    <col min="10754" max="10754" width="0" style="39" hidden="1" customWidth="1"/>
    <col min="10755" max="10755" width="30.140625" style="39" customWidth="1"/>
    <col min="10756" max="10756" width="18.28515625" style="39" customWidth="1"/>
    <col min="10757" max="10757" width="0" style="39" hidden="1" customWidth="1"/>
    <col min="10758" max="10758" width="11.7109375" style="39" customWidth="1"/>
    <col min="10759" max="10759" width="11.85546875" style="39" customWidth="1"/>
    <col min="10760" max="10761" width="16" style="39" customWidth="1"/>
    <col min="10762" max="11008" width="9.140625" style="39"/>
    <col min="11009" max="11009" width="8" style="39" customWidth="1"/>
    <col min="11010" max="11010" width="0" style="39" hidden="1" customWidth="1"/>
    <col min="11011" max="11011" width="30.140625" style="39" customWidth="1"/>
    <col min="11012" max="11012" width="18.28515625" style="39" customWidth="1"/>
    <col min="11013" max="11013" width="0" style="39" hidden="1" customWidth="1"/>
    <col min="11014" max="11014" width="11.7109375" style="39" customWidth="1"/>
    <col min="11015" max="11015" width="11.85546875" style="39" customWidth="1"/>
    <col min="11016" max="11017" width="16" style="39" customWidth="1"/>
    <col min="11018" max="11264" width="9.140625" style="39"/>
    <col min="11265" max="11265" width="8" style="39" customWidth="1"/>
    <col min="11266" max="11266" width="0" style="39" hidden="1" customWidth="1"/>
    <col min="11267" max="11267" width="30.140625" style="39" customWidth="1"/>
    <col min="11268" max="11268" width="18.28515625" style="39" customWidth="1"/>
    <col min="11269" max="11269" width="0" style="39" hidden="1" customWidth="1"/>
    <col min="11270" max="11270" width="11.7109375" style="39" customWidth="1"/>
    <col min="11271" max="11271" width="11.85546875" style="39" customWidth="1"/>
    <col min="11272" max="11273" width="16" style="39" customWidth="1"/>
    <col min="11274" max="11520" width="9.140625" style="39"/>
    <col min="11521" max="11521" width="8" style="39" customWidth="1"/>
    <col min="11522" max="11522" width="0" style="39" hidden="1" customWidth="1"/>
    <col min="11523" max="11523" width="30.140625" style="39" customWidth="1"/>
    <col min="11524" max="11524" width="18.28515625" style="39" customWidth="1"/>
    <col min="11525" max="11525" width="0" style="39" hidden="1" customWidth="1"/>
    <col min="11526" max="11526" width="11.7109375" style="39" customWidth="1"/>
    <col min="11527" max="11527" width="11.85546875" style="39" customWidth="1"/>
    <col min="11528" max="11529" width="16" style="39" customWidth="1"/>
    <col min="11530" max="11776" width="9.140625" style="39"/>
    <col min="11777" max="11777" width="8" style="39" customWidth="1"/>
    <col min="11778" max="11778" width="0" style="39" hidden="1" customWidth="1"/>
    <col min="11779" max="11779" width="30.140625" style="39" customWidth="1"/>
    <col min="11780" max="11780" width="18.28515625" style="39" customWidth="1"/>
    <col min="11781" max="11781" width="0" style="39" hidden="1" customWidth="1"/>
    <col min="11782" max="11782" width="11.7109375" style="39" customWidth="1"/>
    <col min="11783" max="11783" width="11.85546875" style="39" customWidth="1"/>
    <col min="11784" max="11785" width="16" style="39" customWidth="1"/>
    <col min="11786" max="12032" width="9.140625" style="39"/>
    <col min="12033" max="12033" width="8" style="39" customWidth="1"/>
    <col min="12034" max="12034" width="0" style="39" hidden="1" customWidth="1"/>
    <col min="12035" max="12035" width="30.140625" style="39" customWidth="1"/>
    <col min="12036" max="12036" width="18.28515625" style="39" customWidth="1"/>
    <col min="12037" max="12037" width="0" style="39" hidden="1" customWidth="1"/>
    <col min="12038" max="12038" width="11.7109375" style="39" customWidth="1"/>
    <col min="12039" max="12039" width="11.85546875" style="39" customWidth="1"/>
    <col min="12040" max="12041" width="16" style="39" customWidth="1"/>
    <col min="12042" max="12288" width="9.140625" style="39"/>
    <col min="12289" max="12289" width="8" style="39" customWidth="1"/>
    <col min="12290" max="12290" width="0" style="39" hidden="1" customWidth="1"/>
    <col min="12291" max="12291" width="30.140625" style="39" customWidth="1"/>
    <col min="12292" max="12292" width="18.28515625" style="39" customWidth="1"/>
    <col min="12293" max="12293" width="0" style="39" hidden="1" customWidth="1"/>
    <col min="12294" max="12294" width="11.7109375" style="39" customWidth="1"/>
    <col min="12295" max="12295" width="11.85546875" style="39" customWidth="1"/>
    <col min="12296" max="12297" width="16" style="39" customWidth="1"/>
    <col min="12298" max="12544" width="9.140625" style="39"/>
    <col min="12545" max="12545" width="8" style="39" customWidth="1"/>
    <col min="12546" max="12546" width="0" style="39" hidden="1" customWidth="1"/>
    <col min="12547" max="12547" width="30.140625" style="39" customWidth="1"/>
    <col min="12548" max="12548" width="18.28515625" style="39" customWidth="1"/>
    <col min="12549" max="12549" width="0" style="39" hidden="1" customWidth="1"/>
    <col min="12550" max="12550" width="11.7109375" style="39" customWidth="1"/>
    <col min="12551" max="12551" width="11.85546875" style="39" customWidth="1"/>
    <col min="12552" max="12553" width="16" style="39" customWidth="1"/>
    <col min="12554" max="12800" width="9.140625" style="39"/>
    <col min="12801" max="12801" width="8" style="39" customWidth="1"/>
    <col min="12802" max="12802" width="0" style="39" hidden="1" customWidth="1"/>
    <col min="12803" max="12803" width="30.140625" style="39" customWidth="1"/>
    <col min="12804" max="12804" width="18.28515625" style="39" customWidth="1"/>
    <col min="12805" max="12805" width="0" style="39" hidden="1" customWidth="1"/>
    <col min="12806" max="12806" width="11.7109375" style="39" customWidth="1"/>
    <col min="12807" max="12807" width="11.85546875" style="39" customWidth="1"/>
    <col min="12808" max="12809" width="16" style="39" customWidth="1"/>
    <col min="12810" max="13056" width="9.140625" style="39"/>
    <col min="13057" max="13057" width="8" style="39" customWidth="1"/>
    <col min="13058" max="13058" width="0" style="39" hidden="1" customWidth="1"/>
    <col min="13059" max="13059" width="30.140625" style="39" customWidth="1"/>
    <col min="13060" max="13060" width="18.28515625" style="39" customWidth="1"/>
    <col min="13061" max="13061" width="0" style="39" hidden="1" customWidth="1"/>
    <col min="13062" max="13062" width="11.7109375" style="39" customWidth="1"/>
    <col min="13063" max="13063" width="11.85546875" style="39" customWidth="1"/>
    <col min="13064" max="13065" width="16" style="39" customWidth="1"/>
    <col min="13066" max="13312" width="9.140625" style="39"/>
    <col min="13313" max="13313" width="8" style="39" customWidth="1"/>
    <col min="13314" max="13314" width="0" style="39" hidden="1" customWidth="1"/>
    <col min="13315" max="13315" width="30.140625" style="39" customWidth="1"/>
    <col min="13316" max="13316" width="18.28515625" style="39" customWidth="1"/>
    <col min="13317" max="13317" width="0" style="39" hidden="1" customWidth="1"/>
    <col min="13318" max="13318" width="11.7109375" style="39" customWidth="1"/>
    <col min="13319" max="13319" width="11.85546875" style="39" customWidth="1"/>
    <col min="13320" max="13321" width="16" style="39" customWidth="1"/>
    <col min="13322" max="13568" width="9.140625" style="39"/>
    <col min="13569" max="13569" width="8" style="39" customWidth="1"/>
    <col min="13570" max="13570" width="0" style="39" hidden="1" customWidth="1"/>
    <col min="13571" max="13571" width="30.140625" style="39" customWidth="1"/>
    <col min="13572" max="13572" width="18.28515625" style="39" customWidth="1"/>
    <col min="13573" max="13573" width="0" style="39" hidden="1" customWidth="1"/>
    <col min="13574" max="13574" width="11.7109375" style="39" customWidth="1"/>
    <col min="13575" max="13575" width="11.85546875" style="39" customWidth="1"/>
    <col min="13576" max="13577" width="16" style="39" customWidth="1"/>
    <col min="13578" max="13824" width="9.140625" style="39"/>
    <col min="13825" max="13825" width="8" style="39" customWidth="1"/>
    <col min="13826" max="13826" width="0" style="39" hidden="1" customWidth="1"/>
    <col min="13827" max="13827" width="30.140625" style="39" customWidth="1"/>
    <col min="13828" max="13828" width="18.28515625" style="39" customWidth="1"/>
    <col min="13829" max="13829" width="0" style="39" hidden="1" customWidth="1"/>
    <col min="13830" max="13830" width="11.7109375" style="39" customWidth="1"/>
    <col min="13831" max="13831" width="11.85546875" style="39" customWidth="1"/>
    <col min="13832" max="13833" width="16" style="39" customWidth="1"/>
    <col min="13834" max="14080" width="9.140625" style="39"/>
    <col min="14081" max="14081" width="8" style="39" customWidth="1"/>
    <col min="14082" max="14082" width="0" style="39" hidden="1" customWidth="1"/>
    <col min="14083" max="14083" width="30.140625" style="39" customWidth="1"/>
    <col min="14084" max="14084" width="18.28515625" style="39" customWidth="1"/>
    <col min="14085" max="14085" width="0" style="39" hidden="1" customWidth="1"/>
    <col min="14086" max="14086" width="11.7109375" style="39" customWidth="1"/>
    <col min="14087" max="14087" width="11.85546875" style="39" customWidth="1"/>
    <col min="14088" max="14089" width="16" style="39" customWidth="1"/>
    <col min="14090" max="14336" width="9.140625" style="39"/>
    <col min="14337" max="14337" width="8" style="39" customWidth="1"/>
    <col min="14338" max="14338" width="0" style="39" hidden="1" customWidth="1"/>
    <col min="14339" max="14339" width="30.140625" style="39" customWidth="1"/>
    <col min="14340" max="14340" width="18.28515625" style="39" customWidth="1"/>
    <col min="14341" max="14341" width="0" style="39" hidden="1" customWidth="1"/>
    <col min="14342" max="14342" width="11.7109375" style="39" customWidth="1"/>
    <col min="14343" max="14343" width="11.85546875" style="39" customWidth="1"/>
    <col min="14344" max="14345" width="16" style="39" customWidth="1"/>
    <col min="14346" max="14592" width="9.140625" style="39"/>
    <col min="14593" max="14593" width="8" style="39" customWidth="1"/>
    <col min="14594" max="14594" width="0" style="39" hidden="1" customWidth="1"/>
    <col min="14595" max="14595" width="30.140625" style="39" customWidth="1"/>
    <col min="14596" max="14596" width="18.28515625" style="39" customWidth="1"/>
    <col min="14597" max="14597" width="0" style="39" hidden="1" customWidth="1"/>
    <col min="14598" max="14598" width="11.7109375" style="39" customWidth="1"/>
    <col min="14599" max="14599" width="11.85546875" style="39" customWidth="1"/>
    <col min="14600" max="14601" width="16" style="39" customWidth="1"/>
    <col min="14602" max="14848" width="9.140625" style="39"/>
    <col min="14849" max="14849" width="8" style="39" customWidth="1"/>
    <col min="14850" max="14850" width="0" style="39" hidden="1" customWidth="1"/>
    <col min="14851" max="14851" width="30.140625" style="39" customWidth="1"/>
    <col min="14852" max="14852" width="18.28515625" style="39" customWidth="1"/>
    <col min="14853" max="14853" width="0" style="39" hidden="1" customWidth="1"/>
    <col min="14854" max="14854" width="11.7109375" style="39" customWidth="1"/>
    <col min="14855" max="14855" width="11.85546875" style="39" customWidth="1"/>
    <col min="14856" max="14857" width="16" style="39" customWidth="1"/>
    <col min="14858" max="15104" width="9.140625" style="39"/>
    <col min="15105" max="15105" width="8" style="39" customWidth="1"/>
    <col min="15106" max="15106" width="0" style="39" hidden="1" customWidth="1"/>
    <col min="15107" max="15107" width="30.140625" style="39" customWidth="1"/>
    <col min="15108" max="15108" width="18.28515625" style="39" customWidth="1"/>
    <col min="15109" max="15109" width="0" style="39" hidden="1" customWidth="1"/>
    <col min="15110" max="15110" width="11.7109375" style="39" customWidth="1"/>
    <col min="15111" max="15111" width="11.85546875" style="39" customWidth="1"/>
    <col min="15112" max="15113" width="16" style="39" customWidth="1"/>
    <col min="15114" max="15360" width="9.140625" style="39"/>
    <col min="15361" max="15361" width="8" style="39" customWidth="1"/>
    <col min="15362" max="15362" width="0" style="39" hidden="1" customWidth="1"/>
    <col min="15363" max="15363" width="30.140625" style="39" customWidth="1"/>
    <col min="15364" max="15364" width="18.28515625" style="39" customWidth="1"/>
    <col min="15365" max="15365" width="0" style="39" hidden="1" customWidth="1"/>
    <col min="15366" max="15366" width="11.7109375" style="39" customWidth="1"/>
    <col min="15367" max="15367" width="11.85546875" style="39" customWidth="1"/>
    <col min="15368" max="15369" width="16" style="39" customWidth="1"/>
    <col min="15370" max="15616" width="9.140625" style="39"/>
    <col min="15617" max="15617" width="8" style="39" customWidth="1"/>
    <col min="15618" max="15618" width="0" style="39" hidden="1" customWidth="1"/>
    <col min="15619" max="15619" width="30.140625" style="39" customWidth="1"/>
    <col min="15620" max="15620" width="18.28515625" style="39" customWidth="1"/>
    <col min="15621" max="15621" width="0" style="39" hidden="1" customWidth="1"/>
    <col min="15622" max="15622" width="11.7109375" style="39" customWidth="1"/>
    <col min="15623" max="15623" width="11.85546875" style="39" customWidth="1"/>
    <col min="15624" max="15625" width="16" style="39" customWidth="1"/>
    <col min="15626" max="15872" width="9.140625" style="39"/>
    <col min="15873" max="15873" width="8" style="39" customWidth="1"/>
    <col min="15874" max="15874" width="0" style="39" hidden="1" customWidth="1"/>
    <col min="15875" max="15875" width="30.140625" style="39" customWidth="1"/>
    <col min="15876" max="15876" width="18.28515625" style="39" customWidth="1"/>
    <col min="15877" max="15877" width="0" style="39" hidden="1" customWidth="1"/>
    <col min="15878" max="15878" width="11.7109375" style="39" customWidth="1"/>
    <col min="15879" max="15879" width="11.85546875" style="39" customWidth="1"/>
    <col min="15880" max="15881" width="16" style="39" customWidth="1"/>
    <col min="15882" max="16128" width="9.140625" style="39"/>
    <col min="16129" max="16129" width="8" style="39" customWidth="1"/>
    <col min="16130" max="16130" width="0" style="39" hidden="1" customWidth="1"/>
    <col min="16131" max="16131" width="30.140625" style="39" customWidth="1"/>
    <col min="16132" max="16132" width="18.28515625" style="39" customWidth="1"/>
    <col min="16133" max="16133" width="0" style="39" hidden="1" customWidth="1"/>
    <col min="16134" max="16134" width="11.7109375" style="39" customWidth="1"/>
    <col min="16135" max="16135" width="11.85546875" style="39" customWidth="1"/>
    <col min="16136" max="16137" width="16" style="39" customWidth="1"/>
    <col min="16138" max="16384" width="9.140625" style="39"/>
  </cols>
  <sheetData>
    <row r="1" spans="1:9" ht="12.75" hidden="1" customHeight="1" x14ac:dyDescent="0.25">
      <c r="H1" s="40"/>
    </row>
    <row r="2" spans="1:9" s="43" customFormat="1" ht="15.75" customHeight="1" x14ac:dyDescent="0.25">
      <c r="D2" s="63"/>
      <c r="G2" s="65" t="s">
        <v>152</v>
      </c>
    </row>
    <row r="3" spans="1:9" s="43" customFormat="1" ht="11.25" customHeight="1" x14ac:dyDescent="0.25">
      <c r="G3" s="65" t="s">
        <v>1</v>
      </c>
    </row>
    <row r="4" spans="1:9" s="43" customFormat="1" ht="0.75" customHeight="1" x14ac:dyDescent="0.25">
      <c r="G4" s="65"/>
    </row>
    <row r="5" spans="1:9" s="43" customFormat="1" ht="15.75" customHeight="1" x14ac:dyDescent="0.25">
      <c r="A5" s="137" t="s">
        <v>153</v>
      </c>
      <c r="B5" s="138"/>
      <c r="C5" s="138"/>
      <c r="D5" s="138"/>
      <c r="E5" s="138"/>
      <c r="F5" s="138"/>
      <c r="G5" s="138"/>
      <c r="H5" s="138"/>
      <c r="I5" s="138"/>
    </row>
    <row r="6" spans="1:9" s="43" customFormat="1" ht="15.75" customHeight="1" x14ac:dyDescent="0.25">
      <c r="A6" s="137" t="s">
        <v>154</v>
      </c>
      <c r="B6" s="138"/>
      <c r="C6" s="138"/>
      <c r="D6" s="138"/>
      <c r="E6" s="138"/>
      <c r="F6" s="138"/>
      <c r="G6" s="138"/>
      <c r="H6" s="138"/>
      <c r="I6" s="138"/>
    </row>
    <row r="7" spans="1:9" ht="15.75" customHeight="1" x14ac:dyDescent="0.25">
      <c r="A7" s="139" t="s">
        <v>6</v>
      </c>
      <c r="B7" s="140"/>
      <c r="C7" s="140"/>
      <c r="D7" s="140"/>
      <c r="E7" s="140"/>
      <c r="F7" s="140"/>
      <c r="G7" s="140"/>
      <c r="H7" s="140"/>
      <c r="I7" s="140"/>
    </row>
    <row r="8" spans="1:9" s="43" customFormat="1" ht="11.25" customHeight="1" x14ac:dyDescent="0.25">
      <c r="A8" s="137" t="s">
        <v>7</v>
      </c>
      <c r="B8" s="138"/>
      <c r="C8" s="138"/>
      <c r="D8" s="138"/>
      <c r="E8" s="138"/>
      <c r="F8" s="138"/>
      <c r="G8" s="138"/>
      <c r="H8" s="138"/>
      <c r="I8" s="138"/>
    </row>
    <row r="9" spans="1:9" ht="15.75" customHeight="1" x14ac:dyDescent="0.25">
      <c r="A9" s="141" t="s">
        <v>155</v>
      </c>
      <c r="B9" s="142"/>
      <c r="C9" s="142"/>
      <c r="D9" s="142"/>
      <c r="E9" s="142"/>
      <c r="F9" s="142"/>
      <c r="G9" s="142"/>
      <c r="H9" s="142"/>
      <c r="I9" s="142"/>
    </row>
    <row r="10" spans="1:9" s="43" customFormat="1" ht="11.25" customHeight="1" x14ac:dyDescent="0.25">
      <c r="A10" s="137" t="s">
        <v>156</v>
      </c>
      <c r="B10" s="138"/>
      <c r="C10" s="138"/>
      <c r="D10" s="138"/>
      <c r="E10" s="138"/>
      <c r="F10" s="138"/>
      <c r="G10" s="138"/>
      <c r="H10" s="138"/>
      <c r="I10" s="138"/>
    </row>
    <row r="11" spans="1:9" ht="10.5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</row>
    <row r="12" spans="1:9" ht="15" hidden="1" customHeight="1" x14ac:dyDescent="0.25">
      <c r="A12" s="127"/>
      <c r="B12" s="128"/>
      <c r="C12" s="128"/>
      <c r="D12" s="128"/>
      <c r="E12" s="128"/>
      <c r="F12" s="128"/>
      <c r="G12" s="128"/>
      <c r="H12" s="128"/>
      <c r="I12" s="128"/>
    </row>
    <row r="13" spans="1:9" ht="14.25" customHeight="1" x14ac:dyDescent="0.25">
      <c r="A13" s="129" t="s">
        <v>157</v>
      </c>
      <c r="B13" s="130"/>
      <c r="C13" s="130"/>
      <c r="D13" s="130"/>
      <c r="E13" s="130"/>
      <c r="F13" s="130"/>
      <c r="G13" s="130"/>
      <c r="H13" s="130"/>
      <c r="I13" s="130"/>
    </row>
    <row r="14" spans="1:9" ht="15" customHeight="1" x14ac:dyDescent="0.25">
      <c r="A14" s="131"/>
      <c r="B14" s="128"/>
      <c r="C14" s="128"/>
      <c r="D14" s="128"/>
      <c r="E14" s="128"/>
      <c r="F14" s="128"/>
      <c r="G14" s="128"/>
      <c r="H14" s="128"/>
      <c r="I14" s="128"/>
    </row>
    <row r="15" spans="1:9" ht="14.25" customHeight="1" x14ac:dyDescent="0.25">
      <c r="A15" s="132" t="s">
        <v>158</v>
      </c>
      <c r="B15" s="132"/>
      <c r="C15" s="132"/>
      <c r="D15" s="133" t="s">
        <v>239</v>
      </c>
      <c r="E15" s="133"/>
      <c r="F15" s="133"/>
      <c r="G15" s="64" t="s">
        <v>9</v>
      </c>
      <c r="H15" s="44"/>
      <c r="I15" s="44"/>
    </row>
    <row r="16" spans="1:9" ht="9.75" customHeight="1" x14ac:dyDescent="0.25">
      <c r="A16" s="45"/>
      <c r="B16" s="41"/>
      <c r="C16" s="41"/>
      <c r="D16" s="41"/>
      <c r="E16" s="41"/>
      <c r="F16" s="41"/>
      <c r="G16" s="64"/>
      <c r="H16" s="41"/>
      <c r="I16" s="41"/>
    </row>
    <row r="17" spans="1:9" ht="15" customHeight="1" x14ac:dyDescent="0.25">
      <c r="A17" s="131" t="s">
        <v>237</v>
      </c>
      <c r="B17" s="128"/>
      <c r="C17" s="128"/>
      <c r="D17" s="128"/>
      <c r="E17" s="128"/>
      <c r="F17" s="128"/>
      <c r="G17" s="128"/>
      <c r="H17" s="128"/>
      <c r="I17" s="128"/>
    </row>
    <row r="18" spans="1:9" ht="15" customHeight="1" x14ac:dyDescent="0.25">
      <c r="A18" s="131" t="s">
        <v>11</v>
      </c>
      <c r="B18" s="128"/>
      <c r="C18" s="128"/>
      <c r="D18" s="128"/>
      <c r="E18" s="128"/>
      <c r="F18" s="128"/>
      <c r="G18" s="128"/>
      <c r="H18" s="128"/>
      <c r="I18" s="128"/>
    </row>
    <row r="19" spans="1:9" s="41" customFormat="1" ht="15" customHeight="1" x14ac:dyDescent="0.25">
      <c r="A19" s="134" t="s">
        <v>12</v>
      </c>
      <c r="B19" s="128"/>
      <c r="C19" s="128"/>
      <c r="D19" s="128"/>
      <c r="E19" s="128"/>
      <c r="F19" s="128"/>
      <c r="G19" s="128"/>
      <c r="H19" s="128"/>
      <c r="I19" s="128"/>
    </row>
    <row r="20" spans="1:9" s="47" customFormat="1" ht="50.25" customHeight="1" x14ac:dyDescent="0.25">
      <c r="A20" s="135" t="s">
        <v>14</v>
      </c>
      <c r="B20" s="136"/>
      <c r="C20" s="135" t="s">
        <v>15</v>
      </c>
      <c r="D20" s="121"/>
      <c r="E20" s="121"/>
      <c r="F20" s="122"/>
      <c r="G20" s="46" t="s">
        <v>159</v>
      </c>
      <c r="H20" s="46" t="s">
        <v>160</v>
      </c>
      <c r="I20" s="46" t="s">
        <v>161</v>
      </c>
    </row>
    <row r="21" spans="1:9" s="40" customFormat="1" ht="15.75" customHeight="1" x14ac:dyDescent="0.25">
      <c r="A21" s="48" t="s">
        <v>19</v>
      </c>
      <c r="B21" s="49" t="s">
        <v>162</v>
      </c>
      <c r="C21" s="118" t="s">
        <v>162</v>
      </c>
      <c r="D21" s="112"/>
      <c r="E21" s="112"/>
      <c r="F21" s="113"/>
      <c r="G21" s="50">
        <v>9</v>
      </c>
      <c r="H21" s="51">
        <f>SUM(H22,H27,H28)</f>
        <v>389985.06</v>
      </c>
      <c r="I21" s="51">
        <f>SUM(I22,I27,I28)</f>
        <v>327455.77</v>
      </c>
    </row>
    <row r="22" spans="1:9" ht="15.75" customHeight="1" x14ac:dyDescent="0.25">
      <c r="A22" s="52" t="s">
        <v>21</v>
      </c>
      <c r="B22" s="53" t="s">
        <v>163</v>
      </c>
      <c r="C22" s="120" t="s">
        <v>163</v>
      </c>
      <c r="D22" s="123"/>
      <c r="E22" s="123"/>
      <c r="F22" s="124"/>
      <c r="G22" s="50"/>
      <c r="H22" s="54">
        <f>SUM(H23:H26)</f>
        <v>384779.57</v>
      </c>
      <c r="I22" s="54">
        <f>SUM(I23:I26)</f>
        <v>321795.89</v>
      </c>
    </row>
    <row r="23" spans="1:9" ht="15.75" customHeight="1" x14ac:dyDescent="0.25">
      <c r="A23" s="52" t="s">
        <v>164</v>
      </c>
      <c r="B23" s="53" t="s">
        <v>88</v>
      </c>
      <c r="C23" s="120" t="s">
        <v>88</v>
      </c>
      <c r="D23" s="123"/>
      <c r="E23" s="123"/>
      <c r="F23" s="124"/>
      <c r="G23" s="50"/>
      <c r="H23" s="54">
        <v>223514.68</v>
      </c>
      <c r="I23" s="54">
        <v>196809.88</v>
      </c>
    </row>
    <row r="24" spans="1:9" ht="15.75" customHeight="1" x14ac:dyDescent="0.25">
      <c r="A24" s="52" t="s">
        <v>165</v>
      </c>
      <c r="B24" s="55" t="s">
        <v>166</v>
      </c>
      <c r="C24" s="119" t="s">
        <v>166</v>
      </c>
      <c r="D24" s="121"/>
      <c r="E24" s="121"/>
      <c r="F24" s="122"/>
      <c r="G24" s="50"/>
      <c r="H24" s="54">
        <v>139481.35</v>
      </c>
      <c r="I24" s="54">
        <v>110918.89</v>
      </c>
    </row>
    <row r="25" spans="1:9" ht="15.75" customHeight="1" x14ac:dyDescent="0.25">
      <c r="A25" s="52" t="s">
        <v>167</v>
      </c>
      <c r="B25" s="53" t="s">
        <v>168</v>
      </c>
      <c r="C25" s="119" t="s">
        <v>168</v>
      </c>
      <c r="D25" s="121"/>
      <c r="E25" s="121"/>
      <c r="F25" s="122"/>
      <c r="G25" s="50"/>
      <c r="H25" s="54">
        <v>20466.48</v>
      </c>
      <c r="I25" s="54">
        <v>12954.98</v>
      </c>
    </row>
    <row r="26" spans="1:9" ht="15.75" customHeight="1" x14ac:dyDescent="0.25">
      <c r="A26" s="52" t="s">
        <v>169</v>
      </c>
      <c r="B26" s="55" t="s">
        <v>170</v>
      </c>
      <c r="C26" s="119" t="s">
        <v>170</v>
      </c>
      <c r="D26" s="121"/>
      <c r="E26" s="121"/>
      <c r="F26" s="122"/>
      <c r="G26" s="50"/>
      <c r="H26" s="54">
        <v>1317.06</v>
      </c>
      <c r="I26" s="54">
        <v>1112.1400000000001</v>
      </c>
    </row>
    <row r="27" spans="1:9" ht="15.75" customHeight="1" x14ac:dyDescent="0.25">
      <c r="A27" s="52" t="s">
        <v>33</v>
      </c>
      <c r="B27" s="53" t="s">
        <v>171</v>
      </c>
      <c r="C27" s="119" t="s">
        <v>171</v>
      </c>
      <c r="D27" s="121"/>
      <c r="E27" s="121"/>
      <c r="F27" s="122"/>
      <c r="G27" s="50"/>
      <c r="H27" s="54"/>
      <c r="I27" s="54"/>
    </row>
    <row r="28" spans="1:9" ht="15.75" customHeight="1" x14ac:dyDescent="0.25">
      <c r="A28" s="52" t="s">
        <v>53</v>
      </c>
      <c r="B28" s="53" t="s">
        <v>172</v>
      </c>
      <c r="C28" s="119" t="s">
        <v>172</v>
      </c>
      <c r="D28" s="121"/>
      <c r="E28" s="121"/>
      <c r="F28" s="122"/>
      <c r="G28" s="50">
        <v>10</v>
      </c>
      <c r="H28" s="54">
        <f>SUM(H29:H30)</f>
        <v>5205.49</v>
      </c>
      <c r="I28" s="54">
        <f>SUM(I29:I30)</f>
        <v>5659.88</v>
      </c>
    </row>
    <row r="29" spans="1:9" ht="15.75" customHeight="1" x14ac:dyDescent="0.25">
      <c r="A29" s="52" t="s">
        <v>173</v>
      </c>
      <c r="B29" s="55" t="s">
        <v>174</v>
      </c>
      <c r="C29" s="119" t="s">
        <v>174</v>
      </c>
      <c r="D29" s="121"/>
      <c r="E29" s="121"/>
      <c r="F29" s="122"/>
      <c r="G29" s="50"/>
      <c r="H29" s="54">
        <v>5205.49</v>
      </c>
      <c r="I29" s="54">
        <v>5659.88</v>
      </c>
    </row>
    <row r="30" spans="1:9" ht="15.75" customHeight="1" x14ac:dyDescent="0.25">
      <c r="A30" s="52" t="s">
        <v>175</v>
      </c>
      <c r="B30" s="55" t="s">
        <v>176</v>
      </c>
      <c r="C30" s="119" t="s">
        <v>176</v>
      </c>
      <c r="D30" s="121"/>
      <c r="E30" s="121"/>
      <c r="F30" s="122"/>
      <c r="G30" s="50"/>
      <c r="H30" s="54"/>
      <c r="I30" s="54"/>
    </row>
    <row r="31" spans="1:9" s="40" customFormat="1" ht="15.75" customHeight="1" x14ac:dyDescent="0.25">
      <c r="A31" s="48" t="s">
        <v>59</v>
      </c>
      <c r="B31" s="49" t="s">
        <v>177</v>
      </c>
      <c r="C31" s="118" t="s">
        <v>177</v>
      </c>
      <c r="D31" s="116"/>
      <c r="E31" s="116"/>
      <c r="F31" s="117"/>
      <c r="G31" s="50"/>
      <c r="H31" s="51">
        <f>SUM(H32:H45)</f>
        <v>389785.11000000004</v>
      </c>
      <c r="I31" s="51">
        <f>SUM(I32:I45)</f>
        <v>327197.38999999996</v>
      </c>
    </row>
    <row r="32" spans="1:9" ht="15.75" customHeight="1" x14ac:dyDescent="0.25">
      <c r="A32" s="52" t="s">
        <v>21</v>
      </c>
      <c r="B32" s="53" t="s">
        <v>178</v>
      </c>
      <c r="C32" s="119" t="s">
        <v>179</v>
      </c>
      <c r="D32" s="107"/>
      <c r="E32" s="107"/>
      <c r="F32" s="108"/>
      <c r="G32" s="50"/>
      <c r="H32" s="54">
        <v>297485.62</v>
      </c>
      <c r="I32" s="54">
        <v>248896.44</v>
      </c>
    </row>
    <row r="33" spans="1:9" ht="15.75" customHeight="1" x14ac:dyDescent="0.25">
      <c r="A33" s="52" t="s">
        <v>33</v>
      </c>
      <c r="B33" s="53" t="s">
        <v>180</v>
      </c>
      <c r="C33" s="119" t="s">
        <v>181</v>
      </c>
      <c r="D33" s="107"/>
      <c r="E33" s="107"/>
      <c r="F33" s="108"/>
      <c r="G33" s="50"/>
      <c r="H33" s="54">
        <v>11019.57</v>
      </c>
      <c r="I33" s="54">
        <v>11180.5</v>
      </c>
    </row>
    <row r="34" spans="1:9" ht="15.75" customHeight="1" x14ac:dyDescent="0.25">
      <c r="A34" s="52" t="s">
        <v>53</v>
      </c>
      <c r="B34" s="53" t="s">
        <v>182</v>
      </c>
      <c r="C34" s="119" t="s">
        <v>183</v>
      </c>
      <c r="D34" s="107"/>
      <c r="E34" s="107"/>
      <c r="F34" s="108"/>
      <c r="G34" s="50"/>
      <c r="H34" s="54">
        <v>28383.13</v>
      </c>
      <c r="I34" s="54">
        <v>26737.11</v>
      </c>
    </row>
    <row r="35" spans="1:9" ht="15.75" customHeight="1" x14ac:dyDescent="0.25">
      <c r="A35" s="52" t="s">
        <v>55</v>
      </c>
      <c r="B35" s="53" t="s">
        <v>184</v>
      </c>
      <c r="C35" s="120" t="s">
        <v>185</v>
      </c>
      <c r="D35" s="107"/>
      <c r="E35" s="107"/>
      <c r="F35" s="108"/>
      <c r="G35" s="50"/>
      <c r="H35" s="54">
        <v>16293.24</v>
      </c>
      <c r="I35" s="54">
        <v>9631.35</v>
      </c>
    </row>
    <row r="36" spans="1:9" ht="15.75" customHeight="1" x14ac:dyDescent="0.25">
      <c r="A36" s="52" t="s">
        <v>57</v>
      </c>
      <c r="B36" s="53" t="s">
        <v>186</v>
      </c>
      <c r="C36" s="120" t="s">
        <v>187</v>
      </c>
      <c r="D36" s="107"/>
      <c r="E36" s="107"/>
      <c r="F36" s="108"/>
      <c r="G36" s="50"/>
      <c r="H36" s="54">
        <v>7747.06</v>
      </c>
      <c r="I36" s="54">
        <v>5547.52</v>
      </c>
    </row>
    <row r="37" spans="1:9" ht="15.75" customHeight="1" x14ac:dyDescent="0.25">
      <c r="A37" s="52" t="s">
        <v>188</v>
      </c>
      <c r="B37" s="53" t="s">
        <v>189</v>
      </c>
      <c r="C37" s="120" t="s">
        <v>190</v>
      </c>
      <c r="D37" s="107"/>
      <c r="E37" s="107"/>
      <c r="F37" s="108"/>
      <c r="G37" s="50"/>
      <c r="H37" s="54">
        <v>956.89</v>
      </c>
      <c r="I37" s="54">
        <v>248.87</v>
      </c>
    </row>
    <row r="38" spans="1:9" ht="15.75" customHeight="1" x14ac:dyDescent="0.25">
      <c r="A38" s="52" t="s">
        <v>191</v>
      </c>
      <c r="B38" s="53" t="s">
        <v>192</v>
      </c>
      <c r="C38" s="120" t="s">
        <v>193</v>
      </c>
      <c r="D38" s="107"/>
      <c r="E38" s="107"/>
      <c r="F38" s="108"/>
      <c r="G38" s="50"/>
      <c r="H38" s="54">
        <v>1958.61</v>
      </c>
      <c r="I38" s="54">
        <v>2298.87</v>
      </c>
    </row>
    <row r="39" spans="1:9" ht="15.75" customHeight="1" x14ac:dyDescent="0.25">
      <c r="A39" s="52" t="s">
        <v>194</v>
      </c>
      <c r="B39" s="53" t="s">
        <v>195</v>
      </c>
      <c r="C39" s="119" t="s">
        <v>195</v>
      </c>
      <c r="D39" s="107"/>
      <c r="E39" s="107"/>
      <c r="F39" s="108"/>
      <c r="G39" s="50"/>
      <c r="H39" s="54"/>
      <c r="I39" s="54"/>
    </row>
    <row r="40" spans="1:9" ht="15.75" customHeight="1" x14ac:dyDescent="0.25">
      <c r="A40" s="52" t="s">
        <v>196</v>
      </c>
      <c r="B40" s="53" t="s">
        <v>197</v>
      </c>
      <c r="C40" s="120" t="s">
        <v>197</v>
      </c>
      <c r="D40" s="107"/>
      <c r="E40" s="107"/>
      <c r="F40" s="108"/>
      <c r="G40" s="50"/>
      <c r="H40" s="54">
        <v>5115.1499999999996</v>
      </c>
      <c r="I40" s="54">
        <v>3659.24</v>
      </c>
    </row>
    <row r="41" spans="1:9" ht="15.75" customHeight="1" x14ac:dyDescent="0.25">
      <c r="A41" s="52" t="s">
        <v>198</v>
      </c>
      <c r="B41" s="53" t="s">
        <v>199</v>
      </c>
      <c r="C41" s="119" t="s">
        <v>200</v>
      </c>
      <c r="D41" s="121"/>
      <c r="E41" s="121"/>
      <c r="F41" s="122"/>
      <c r="G41" s="50"/>
      <c r="H41" s="54">
        <v>10881.02</v>
      </c>
      <c r="I41" s="54">
        <v>9176</v>
      </c>
    </row>
    <row r="42" spans="1:9" ht="15.75" customHeight="1" x14ac:dyDescent="0.25">
      <c r="A42" s="52" t="s">
        <v>201</v>
      </c>
      <c r="B42" s="53" t="s">
        <v>202</v>
      </c>
      <c r="C42" s="119" t="s">
        <v>203</v>
      </c>
      <c r="D42" s="107"/>
      <c r="E42" s="107"/>
      <c r="F42" s="108"/>
      <c r="G42" s="50"/>
      <c r="H42" s="54"/>
      <c r="I42" s="54"/>
    </row>
    <row r="43" spans="1:9" ht="15.75" customHeight="1" x14ac:dyDescent="0.25">
      <c r="A43" s="52" t="s">
        <v>204</v>
      </c>
      <c r="B43" s="53" t="s">
        <v>205</v>
      </c>
      <c r="C43" s="119" t="s">
        <v>206</v>
      </c>
      <c r="D43" s="107"/>
      <c r="E43" s="107"/>
      <c r="F43" s="108"/>
      <c r="G43" s="50"/>
      <c r="H43" s="54"/>
      <c r="I43" s="54"/>
    </row>
    <row r="44" spans="1:9" ht="15.75" customHeight="1" x14ac:dyDescent="0.25">
      <c r="A44" s="52" t="s">
        <v>207</v>
      </c>
      <c r="B44" s="53" t="s">
        <v>208</v>
      </c>
      <c r="C44" s="119" t="s">
        <v>209</v>
      </c>
      <c r="D44" s="107"/>
      <c r="E44" s="107"/>
      <c r="F44" s="108"/>
      <c r="G44" s="50"/>
      <c r="H44" s="54">
        <v>9944.82</v>
      </c>
      <c r="I44" s="54">
        <v>9821.49</v>
      </c>
    </row>
    <row r="45" spans="1:9" ht="15.75" customHeight="1" x14ac:dyDescent="0.25">
      <c r="A45" s="52" t="s">
        <v>210</v>
      </c>
      <c r="B45" s="53" t="s">
        <v>211</v>
      </c>
      <c r="C45" s="106" t="s">
        <v>212</v>
      </c>
      <c r="D45" s="107"/>
      <c r="E45" s="107"/>
      <c r="F45" s="108"/>
      <c r="G45" s="50"/>
      <c r="H45" s="54"/>
      <c r="I45" s="54"/>
    </row>
    <row r="46" spans="1:9" s="40" customFormat="1" ht="15.75" customHeight="1" x14ac:dyDescent="0.25">
      <c r="A46" s="56" t="s">
        <v>61</v>
      </c>
      <c r="B46" s="57" t="s">
        <v>213</v>
      </c>
      <c r="C46" s="111" t="s">
        <v>213</v>
      </c>
      <c r="D46" s="112"/>
      <c r="E46" s="112"/>
      <c r="F46" s="113"/>
      <c r="G46" s="50"/>
      <c r="H46" s="51">
        <f>H21-H31</f>
        <v>199.94999999995343</v>
      </c>
      <c r="I46" s="51">
        <f>I21-I31</f>
        <v>258.38000000006286</v>
      </c>
    </row>
    <row r="47" spans="1:9" s="40" customFormat="1" ht="15.75" customHeight="1" x14ac:dyDescent="0.25">
      <c r="A47" s="56" t="s">
        <v>86</v>
      </c>
      <c r="B47" s="49" t="s">
        <v>214</v>
      </c>
      <c r="C47" s="114" t="s">
        <v>214</v>
      </c>
      <c r="D47" s="112"/>
      <c r="E47" s="112"/>
      <c r="F47" s="113"/>
      <c r="G47" s="50"/>
      <c r="H47" s="51">
        <f>H48-H49-H50</f>
        <v>252</v>
      </c>
      <c r="I47" s="51">
        <f>I48-I49-I50</f>
        <v>252</v>
      </c>
    </row>
    <row r="48" spans="1:9" ht="15.75" customHeight="1" x14ac:dyDescent="0.25">
      <c r="A48" s="58" t="s">
        <v>215</v>
      </c>
      <c r="B48" s="53" t="s">
        <v>216</v>
      </c>
      <c r="C48" s="106" t="s">
        <v>217</v>
      </c>
      <c r="D48" s="107"/>
      <c r="E48" s="107"/>
      <c r="F48" s="108"/>
      <c r="G48" s="50">
        <v>11</v>
      </c>
      <c r="H48" s="54">
        <v>252</v>
      </c>
      <c r="I48" s="54">
        <v>252</v>
      </c>
    </row>
    <row r="49" spans="1:9" ht="15.75" customHeight="1" x14ac:dyDescent="0.25">
      <c r="A49" s="58" t="s">
        <v>33</v>
      </c>
      <c r="B49" s="53" t="s">
        <v>218</v>
      </c>
      <c r="C49" s="106" t="s">
        <v>218</v>
      </c>
      <c r="D49" s="107"/>
      <c r="E49" s="107"/>
      <c r="F49" s="108"/>
      <c r="G49" s="50"/>
      <c r="H49" s="54"/>
      <c r="I49" s="54"/>
    </row>
    <row r="50" spans="1:9" ht="15.75" customHeight="1" x14ac:dyDescent="0.25">
      <c r="A50" s="58" t="s">
        <v>219</v>
      </c>
      <c r="B50" s="53" t="s">
        <v>220</v>
      </c>
      <c r="C50" s="106" t="s">
        <v>221</v>
      </c>
      <c r="D50" s="107"/>
      <c r="E50" s="107"/>
      <c r="F50" s="108"/>
      <c r="G50" s="50"/>
      <c r="H50" s="54"/>
      <c r="I50" s="54"/>
    </row>
    <row r="51" spans="1:9" s="40" customFormat="1" ht="15.75" customHeight="1" x14ac:dyDescent="0.25">
      <c r="A51" s="56" t="s">
        <v>93</v>
      </c>
      <c r="B51" s="57" t="s">
        <v>222</v>
      </c>
      <c r="C51" s="111" t="s">
        <v>222</v>
      </c>
      <c r="D51" s="112"/>
      <c r="E51" s="112"/>
      <c r="F51" s="113"/>
      <c r="G51" s="50"/>
      <c r="H51" s="51"/>
      <c r="I51" s="51">
        <v>-0.05</v>
      </c>
    </row>
    <row r="52" spans="1:9" s="40" customFormat="1" ht="30" customHeight="1" x14ac:dyDescent="0.25">
      <c r="A52" s="56" t="s">
        <v>120</v>
      </c>
      <c r="B52" s="57" t="s">
        <v>223</v>
      </c>
      <c r="C52" s="115" t="s">
        <v>223</v>
      </c>
      <c r="D52" s="116"/>
      <c r="E52" s="116"/>
      <c r="F52" s="117"/>
      <c r="G52" s="50"/>
      <c r="H52" s="51"/>
      <c r="I52" s="51"/>
    </row>
    <row r="53" spans="1:9" s="40" customFormat="1" ht="15.75" customHeight="1" x14ac:dyDescent="0.25">
      <c r="A53" s="56" t="s">
        <v>132</v>
      </c>
      <c r="B53" s="57" t="s">
        <v>224</v>
      </c>
      <c r="C53" s="111" t="s">
        <v>224</v>
      </c>
      <c r="D53" s="112"/>
      <c r="E53" s="112"/>
      <c r="F53" s="113"/>
      <c r="G53" s="50"/>
      <c r="H53" s="51"/>
      <c r="I53" s="51"/>
    </row>
    <row r="54" spans="1:9" s="40" customFormat="1" ht="30" customHeight="1" x14ac:dyDescent="0.25">
      <c r="A54" s="56" t="s">
        <v>225</v>
      </c>
      <c r="B54" s="49" t="s">
        <v>226</v>
      </c>
      <c r="C54" s="118" t="s">
        <v>226</v>
      </c>
      <c r="D54" s="116"/>
      <c r="E54" s="116"/>
      <c r="F54" s="117"/>
      <c r="G54" s="50"/>
      <c r="H54" s="51">
        <f>SUM(H46,H47,H51,H52,H53)</f>
        <v>451.94999999995343</v>
      </c>
      <c r="I54" s="51">
        <f>SUM(I46,I47,I51,I52,I53)</f>
        <v>510.33000000006285</v>
      </c>
    </row>
    <row r="55" spans="1:9" s="40" customFormat="1" ht="15.75" customHeight="1" x14ac:dyDescent="0.25">
      <c r="A55" s="56" t="s">
        <v>21</v>
      </c>
      <c r="B55" s="49" t="s">
        <v>227</v>
      </c>
      <c r="C55" s="114" t="s">
        <v>227</v>
      </c>
      <c r="D55" s="112"/>
      <c r="E55" s="112"/>
      <c r="F55" s="113"/>
      <c r="G55" s="50"/>
      <c r="H55" s="51"/>
      <c r="I55" s="51"/>
    </row>
    <row r="56" spans="1:9" s="40" customFormat="1" ht="15.75" customHeight="1" x14ac:dyDescent="0.25">
      <c r="A56" s="56" t="s">
        <v>228</v>
      </c>
      <c r="B56" s="57" t="s">
        <v>229</v>
      </c>
      <c r="C56" s="111" t="s">
        <v>229</v>
      </c>
      <c r="D56" s="112"/>
      <c r="E56" s="112"/>
      <c r="F56" s="113"/>
      <c r="G56" s="50"/>
      <c r="H56" s="51">
        <f>SUM(H54,H55)</f>
        <v>451.94999999995343</v>
      </c>
      <c r="I56" s="51">
        <f>SUM(I54,I55)</f>
        <v>510.33000000006285</v>
      </c>
    </row>
    <row r="57" spans="1:9" ht="15.75" customHeight="1" x14ac:dyDescent="0.25">
      <c r="A57" s="58" t="s">
        <v>21</v>
      </c>
      <c r="B57" s="53" t="s">
        <v>230</v>
      </c>
      <c r="C57" s="106" t="s">
        <v>230</v>
      </c>
      <c r="D57" s="107"/>
      <c r="E57" s="107"/>
      <c r="F57" s="108"/>
      <c r="G57" s="50"/>
      <c r="H57" s="54"/>
      <c r="I57" s="54"/>
    </row>
    <row r="58" spans="1:9" ht="15.75" customHeight="1" x14ac:dyDescent="0.25">
      <c r="A58" s="58" t="s">
        <v>33</v>
      </c>
      <c r="B58" s="53" t="s">
        <v>231</v>
      </c>
      <c r="C58" s="106" t="s">
        <v>231</v>
      </c>
      <c r="D58" s="107"/>
      <c r="E58" s="107"/>
      <c r="F58" s="108"/>
      <c r="G58" s="50"/>
      <c r="H58" s="54"/>
      <c r="I58" s="54"/>
    </row>
    <row r="59" spans="1:9" ht="12.75" customHeight="1" x14ac:dyDescent="0.25">
      <c r="A59" s="47"/>
      <c r="B59" s="47"/>
      <c r="C59" s="47"/>
      <c r="D59" s="47"/>
      <c r="G59" s="66"/>
      <c r="H59" s="59"/>
      <c r="I59" s="59"/>
    </row>
    <row r="60" spans="1:9" s="42" customFormat="1" ht="15" customHeight="1" x14ac:dyDescent="0.25">
      <c r="A60" s="109" t="s">
        <v>135</v>
      </c>
      <c r="B60" s="109"/>
      <c r="C60" s="109"/>
      <c r="D60" s="109"/>
      <c r="E60" s="109"/>
      <c r="F60" s="109"/>
      <c r="G60" s="67"/>
      <c r="H60" s="110" t="s">
        <v>136</v>
      </c>
      <c r="I60" s="110"/>
    </row>
    <row r="61" spans="1:9" s="43" customFormat="1" ht="15" customHeight="1" x14ac:dyDescent="0.25">
      <c r="A61" s="104" t="s">
        <v>232</v>
      </c>
      <c r="B61" s="104"/>
      <c r="C61" s="104"/>
      <c r="D61" s="104"/>
      <c r="E61" s="104"/>
      <c r="F61" s="104"/>
      <c r="G61" s="68" t="s">
        <v>233</v>
      </c>
      <c r="H61" s="105" t="s">
        <v>234</v>
      </c>
      <c r="I61" s="105"/>
    </row>
    <row r="62" spans="1:9" s="41" customFormat="1" ht="15" customHeight="1" x14ac:dyDescent="0.25">
      <c r="A62" s="60"/>
      <c r="B62" s="60"/>
      <c r="C62" s="60"/>
      <c r="D62" s="60"/>
      <c r="E62" s="60"/>
      <c r="F62" s="60"/>
      <c r="G62" s="69"/>
      <c r="H62" s="61"/>
      <c r="I62" s="61"/>
    </row>
    <row r="63" spans="1:9" s="42" customFormat="1" ht="12.75" customHeight="1" x14ac:dyDescent="0.25">
      <c r="A63" s="109" t="s">
        <v>140</v>
      </c>
      <c r="B63" s="109"/>
      <c r="C63" s="109"/>
      <c r="D63" s="109"/>
      <c r="E63" s="109"/>
      <c r="F63" s="109"/>
      <c r="G63" s="67"/>
      <c r="H63" s="110" t="s">
        <v>141</v>
      </c>
      <c r="I63" s="110"/>
    </row>
    <row r="64" spans="1:9" s="43" customFormat="1" ht="11.25" customHeight="1" x14ac:dyDescent="0.25">
      <c r="A64" s="104" t="s">
        <v>235</v>
      </c>
      <c r="B64" s="104"/>
      <c r="C64" s="104"/>
      <c r="D64" s="104"/>
      <c r="E64" s="104"/>
      <c r="F64" s="104"/>
      <c r="G64" s="68" t="s">
        <v>236</v>
      </c>
      <c r="H64" s="105" t="s">
        <v>234</v>
      </c>
      <c r="I64" s="105"/>
    </row>
  </sheetData>
  <mergeCells count="63">
    <mergeCell ref="A10:I10"/>
    <mergeCell ref="A5:I5"/>
    <mergeCell ref="A6:I6"/>
    <mergeCell ref="A7:I7"/>
    <mergeCell ref="A8:I8"/>
    <mergeCell ref="A9:I9"/>
    <mergeCell ref="C21:F21"/>
    <mergeCell ref="A11:I11"/>
    <mergeCell ref="A12:I12"/>
    <mergeCell ref="A13:I13"/>
    <mergeCell ref="A14:I14"/>
    <mergeCell ref="A15:C15"/>
    <mergeCell ref="D15:F15"/>
    <mergeCell ref="A17:I17"/>
    <mergeCell ref="A18:I18"/>
    <mergeCell ref="A19:I19"/>
    <mergeCell ref="A20:B20"/>
    <mergeCell ref="C20:F20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A64:F64"/>
    <mergeCell ref="H64:I64"/>
    <mergeCell ref="C58:F58"/>
    <mergeCell ref="A60:F60"/>
    <mergeCell ref="H60:I60"/>
    <mergeCell ref="A61:F61"/>
    <mergeCell ref="H61:I61"/>
    <mergeCell ref="A63:F63"/>
    <mergeCell ref="H63:I63"/>
  </mergeCells>
  <pageMargins left="0.51181102362204722" right="0.31496062992125984" top="0.35433070866141736" bottom="0.15748031496062992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37" sqref="U3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Finansinės būklės ataskaita</vt:lpstr>
      <vt:lpstr>Veiklos rezultatų ataskaita</vt:lpstr>
      <vt:lpstr>Aiškinamasis raštas</vt:lpstr>
      <vt:lpstr>'Finansinės būklės ataskaita'!part_84608a3206294842a9f31b5f72f60fe6</vt:lpstr>
      <vt:lpstr>'Finansinės būklės ataskaita'!Print_Area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Romutė</dc:creator>
  <cp:lastModifiedBy>Raštvedė</cp:lastModifiedBy>
  <cp:lastPrinted>2023-07-14T07:40:38Z</cp:lastPrinted>
  <dcterms:created xsi:type="dcterms:W3CDTF">2023-07-13T07:48:28Z</dcterms:created>
  <dcterms:modified xsi:type="dcterms:W3CDTF">2023-07-17T08:52:26Z</dcterms:modified>
</cp:coreProperties>
</file>