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2"/>
  </bookViews>
  <sheets>
    <sheet name="Finansinės būklės ataskaita" sheetId="1" r:id="rId1"/>
    <sheet name="Veiklos rezultatų ataskaita" sheetId="2" r:id="rId2"/>
    <sheet name="Aiškinamasis raštas" sheetId="3" r:id="rId3"/>
  </sheets>
  <definedNames>
    <definedName name="a">#REF!</definedName>
    <definedName name="adresas">#REF!</definedName>
    <definedName name="as">#REF!</definedName>
    <definedName name="b">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_xlnm.Print_Area" localSheetId="0">'Finansinės būklės ataskaita'!$A$1:$G$102</definedName>
    <definedName name="_xlnm.Print_Titles" localSheetId="0">'Finansinės būklės ataskaita'!$19:$19</definedName>
    <definedName name="sada">#REF!</definedName>
    <definedName name="Sritis">#REF!</definedName>
    <definedName name="Statusas">#REF!</definedName>
    <definedName name="t">#REF!</definedName>
    <definedName name="Taip_Ne">#REF!</definedName>
    <definedName name="VAgrupe">#REF!</definedName>
    <definedName name="vieta">#REF!</definedName>
    <definedName name="X4AL_III_ketv__AL__2__List">#REF!</definedName>
  </definedNames>
  <calcPr fullCalcOnLoad="1"/>
</workbook>
</file>

<file path=xl/sharedStrings.xml><?xml version="1.0" encoding="utf-8"?>
<sst xmlns="http://schemas.openxmlformats.org/spreadsheetml/2006/main" count="328" uniqueCount="237">
  <si>
    <t>2-ojo VSAFAS „Finansinės būklės ataskaita“</t>
  </si>
  <si>
    <t>2 priedas</t>
  </si>
  <si>
    <t>(Žemesniojo lygio viešojo sektoriaus subjektų, išskyrus mokesčių fondus ir išteklių fondus, finansinės būklės ataskaitos forma)</t>
  </si>
  <si>
    <t>Prienų r. Pakuonio pagrindinė mokykla</t>
  </si>
  <si>
    <t>(viešojo sektoriaus subjekto arba viešojo sektoriaus subjektų grupės pavadinimas)</t>
  </si>
  <si>
    <t>Sodų g. 36, Pakuonio mstl. Prienų r. sav. 190189523</t>
  </si>
  <si>
    <t>(viešojo sektoriaus subjekto, parengusio finansinės būklės ataskaitą (konsoliduotąją finansinės būklės ataskaitą), kodas, adresas)</t>
  </si>
  <si>
    <t>FINANSINĖS BŪKLĖS ATASKAITA</t>
  </si>
  <si>
    <t>2022 m. birželio 30 d.</t>
  </si>
  <si>
    <t>(data)</t>
  </si>
  <si>
    <t>Pateikimo valiuta ir tikslumas: eurais arba tūkstančiais eurų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</si>
  <si>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</si>
  <si>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</si>
  <si>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</si>
  <si>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</si>
  <si>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</si>
  <si>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</si>
  <si>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</si>
  <si>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</si>
  <si>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</si>
  <si>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I.1</t>
  </si>
  <si>
    <t>Plėtros darbai</t>
  </si>
  <si>
    <t>I.2</t>
  </si>
  <si>
    <t>Programinė įranga ir jos licencijos</t>
  </si>
  <si>
    <t>I.3</t>
  </si>
  <si>
    <t>Kitas nematerialusis turtas</t>
  </si>
  <si>
    <t>I.4</t>
  </si>
  <si>
    <t>Nebaigti projektai ir išankstiniai mokėjimai</t>
  </si>
  <si>
    <t>I.5</t>
  </si>
  <si>
    <t>Prestižas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</si>
  <si>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</si>
  <si>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</si>
  <si>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</si>
  <si>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</si>
  <si>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</si>
  <si>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</si>
  <si>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</si>
  <si>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</si>
  <si>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</si>
  <si>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</si>
  <si>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</si>
  <si>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</si>
  <si>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</si>
  <si>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</si>
  <si>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</si>
  <si>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</si>
  <si>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</si>
  <si>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</si>
  <si>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</si>
  <si>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Kitas ilgalaikis materialusis turtas</t>
  </si>
  <si>
    <t>II.10</t>
  </si>
  <si>
    <t>Nebaigta statyba ir išankstiniai mokėjimai</t>
  </si>
  <si>
    <t>III.</t>
  </si>
  <si>
    <t>Ilgalaikis finansinis turtas</t>
  </si>
  <si>
    <t>IV.</t>
  </si>
  <si>
    <t>Mineraliniai ištekliai ir 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</si>
  <si>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</si>
  <si>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</si>
  <si>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</si>
  <si>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</si>
  <si>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</si>
  <si>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</si>
  <si>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</si>
  <si>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</si>
  <si>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</si>
  <si>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>Ilgalaikis materialusis ir biologinis turtas, skirtas parduoti</t>
  </si>
  <si>
    <t>Išankstiniai apmokėjimai</t>
  </si>
  <si>
    <t>Per vienus metus gautinos sumos</t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</si>
  <si>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</si>
  <si>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</si>
  <si>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</si>
  <si>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</si>
  <si>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</si>
  <si>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</si>
  <si>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</si>
  <si>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</si>
  <si>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</si>
  <si>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</si>
  <si>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</si>
  <si>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</si>
  <si>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</si>
  <si>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</si>
  <si>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</si>
  <si>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</si>
  <si>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</si>
  <si>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</si>
  <si>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</si>
  <si>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</si>
  <si>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</si>
  <si>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</si>
  <si>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</si>
  <si>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</si>
  <si>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</si>
  <si>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</si>
  <si>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</si>
  <si>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</si>
  <si>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</si>
  <si>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</si>
  <si>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</si>
  <si>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</si>
  <si>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</si>
  <si>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</si>
  <si>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</si>
  <si>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Europos Sąjungos biudžetą</t>
  </si>
  <si>
    <t>Mokėtinos sumos į biudžetus ir fondus</t>
  </si>
  <si>
    <t>II.6.1</t>
  </si>
  <si>
    <t>Grąžintinos finansavimo sumos</t>
  </si>
  <si>
    <t>II.6.2</t>
  </si>
  <si>
    <t>Kitos mokėtinos sumos biudžetui</t>
  </si>
  <si>
    <t>Mokėtinos socialinės išmokos</t>
  </si>
  <si>
    <t>Grąžintini mokesčiai, įmokos ir jų permokos</t>
  </si>
  <si>
    <t>Tiekėjams mokėtinos sumos</t>
  </si>
  <si>
    <t>Su darbo santykiais susiję įsipareigojimai</t>
  </si>
  <si>
    <t>II.11</t>
  </si>
  <si>
    <t>Sukauptos mokėtinos sumos</t>
  </si>
  <si>
    <t>II.12</t>
  </si>
  <si>
    <t>Kiti trumpalaikiai įsipareigojimai</t>
  </si>
  <si>
    <t>F.</t>
  </si>
  <si>
    <t>GRYNASIS TURTAS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</si>
  <si>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</si>
  <si>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</si>
  <si>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</si>
  <si>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</si>
  <si>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</si>
  <si>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</si>
  <si>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</si>
  <si>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</si>
  <si>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</si>
  <si>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</si>
  <si>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G.</t>
  </si>
  <si>
    <t>MAŽUMOS DALIS</t>
  </si>
  <si>
    <t>IŠ VISO FINANSAVIMO SUMŲ, ĮSIPAREIGOJIMŲ, GRYNOJO TURTO IR MAŽUMOS DALIES:</t>
  </si>
  <si>
    <t>(viešojo sektoriaus subjekto vadovas arba jo įgaliotas administracijos vadovas)                               (parašas)</t>
  </si>
  <si>
    <t>(vardas ir pavardė)</t>
  </si>
  <si>
    <t>Buhalterė</t>
  </si>
  <si>
    <t>Roma Navickienė</t>
  </si>
  <si>
    <t>(vyriausiasis buhalteris (buhalteris)                                                                                                  (parašas)</t>
  </si>
  <si>
    <t>01</t>
  </si>
  <si>
    <t>02</t>
  </si>
  <si>
    <t>03</t>
  </si>
  <si>
    <t>04</t>
  </si>
  <si>
    <t>05</t>
  </si>
  <si>
    <t>06</t>
  </si>
  <si>
    <t>07</t>
  </si>
  <si>
    <t>08</t>
  </si>
  <si>
    <t>3-iojo VSAFAS „Veiklos rezultatų ataskaita“</t>
  </si>
  <si>
    <t>(Žemesniojo lygio viešojo sektoriaus subjektų, išskyrus mokesčių fondus ir išteklių fondus,</t>
  </si>
  <si>
    <t>veiklos rezultatų ataskaitos forma)</t>
  </si>
  <si>
    <t>190189523 Sodų g. 36, Pakuonio mstl. Prienų r. sav.</t>
  </si>
  <si>
    <t>(viešojo sektoriaus subjekto, parengusio veiklos rezultatų ataskaitą arba konsoliduotąją veiklos rezultatų ataskaitą,  kodas, adresas)</t>
  </si>
  <si>
    <t>VEIKLOS REZULTATŲ ATASKAITA</t>
  </si>
  <si>
    <t xml:space="preserve">PAGAL </t>
  </si>
  <si>
    <t>DUOMENIS</t>
  </si>
  <si>
    <t>Pastabos Nr.</t>
  </si>
  <si>
    <t>Ataskaitinis laikotarpis</t>
  </si>
  <si>
    <t>Praėjęs ataskaitinis laikotarpis</t>
  </si>
  <si>
    <t>PAGRINDINĖS VEIKLOS PAJAMOS</t>
  </si>
  <si>
    <t>FINANSAVIMO PAJAMOS</t>
  </si>
  <si>
    <t>I.1.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</si>
  <si>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</si>
  <si>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</si>
  <si>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</si>
  <si>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</si>
  <si>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</si>
  <si>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</si>
  <si>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MOKESČIŲ IR SOCIALINIŲ ĮMOKŲ PAJAMOS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</si>
  <si>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</si>
  <si>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</si>
  <si>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</si>
  <si>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</si>
  <si>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</si>
  <si>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PAGRINDINĖS VEIKLOS SĄNAUDOS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</si>
  <si>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</si>
  <si>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</si>
  <si>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</si>
  <si>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</si>
  <si>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</si>
  <si>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</si>
  <si>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 xml:space="preserve">Komandiruočių </t>
  </si>
  <si>
    <t>KOMANDIRUOČIŲ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</si>
  <si>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</si>
  <si>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</si>
  <si>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</si>
  <si>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</si>
  <si>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</si>
  <si>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</si>
  <si>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</si>
  <si>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</si>
  <si>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</si>
  <si>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</si>
  <si>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</si>
  <si>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</si>
  <si>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</si>
  <si>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</si>
  <si>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</si>
  <si>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</si>
  <si>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</si>
  <si>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</si>
  <si>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</si>
  <si>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</si>
  <si>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</si>
  <si>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</si>
  <si>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</si>
  <si>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</si>
  <si>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</si>
  <si>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</si>
  <si>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</si>
  <si>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PAGRINDINĖS VEIKLOS PERVIRŠIS AR DEFICITAS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</si>
  <si>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</si>
  <si>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</si>
  <si>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</si>
  <si>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</si>
  <si>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</si>
  <si>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</si>
  <si>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</si>
  <si>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</si>
  <si>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FINANSINĖS IR INVESTICINĖS VEIKLOS REZULTATAS</t>
  </si>
  <si>
    <t>APSKAITOS POLITIKOS KEITIMO IR ESMINIŲ APSKAITOS KLAIDŲ TAISYMO ĮTAKA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</si>
  <si>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</si>
  <si>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</si>
  <si>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</si>
  <si>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</si>
  <si>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</si>
  <si>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</si>
  <si>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</si>
  <si>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</si>
  <si>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 xml:space="preserve">(viešojo sektoriaus subjekto vadovas arba jo įgaliotas administracijos vadovas)                    </t>
  </si>
  <si>
    <t xml:space="preserve"> (parašas)</t>
  </si>
  <si>
    <t xml:space="preserve">(vyriausiasis buhalteris (buhalteris)                                                                               </t>
  </si>
  <si>
    <t xml:space="preserve">  (parašas)</t>
  </si>
  <si>
    <t>09</t>
  </si>
  <si>
    <t>10</t>
  </si>
  <si>
    <t>11</t>
  </si>
  <si>
    <t>Direktoriaus pavaduotoja ugdymui, pavaduojanti direktorių</t>
  </si>
  <si>
    <t>Sigrida Balčienė</t>
  </si>
  <si>
    <t xml:space="preserve">2022 m. birželio 30 d. </t>
  </si>
  <si>
    <t>2022 m. liepos 12 d. Nr. 66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</si>
</sst>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yyyy\ &quot;m.&quot;\ mmmm\ d\ &quot;d.&quot;"/>
  </numFmts>
  <fonts count="53">
    <font>
      <sz val="10"/>
      <name val="Arial"/>
      <family val="0"/>
    </font>
    <font>
      <sz val="10"/>
      <name val="Times New Roman"/>
      <family val="0"/>
    </font>
    <font>
      <b/>
      <sz val="10"/>
      <name val="Times New Roman"/>
      <family val="0"/>
    </font>
    <font>
      <sz val="9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strike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u val="single"/>
      <sz val="12"/>
      <name val="Times New Roman"/>
      <family val="1"/>
    </font>
    <font>
      <b/>
      <sz val="15"/>
      <color indexed="25"/>
      <name val="Calibri"/>
      <family val="2"/>
    </font>
    <font>
      <b/>
      <sz val="13"/>
      <color indexed="25"/>
      <name val="Calibri"/>
      <family val="2"/>
    </font>
    <font>
      <sz val="11"/>
      <color indexed="8"/>
      <name val="Calibri"/>
      <family val="2"/>
    </font>
    <font>
      <b/>
      <sz val="11"/>
      <color indexed="25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25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25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25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25"/>
      </left>
      <right>
        <color indexed="25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25"/>
      </left>
      <right>
        <color indexed="25"/>
      </right>
      <top>
        <color indexed="25"/>
      </top>
      <bottom style="thin">
        <color indexed="8"/>
      </bottom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2" borderId="4" applyNumberFormat="0" applyAlignment="0" applyProtection="0"/>
    <xf numFmtId="0" fontId="46" fillId="23" borderId="5" applyNumberFormat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47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0" fillId="31" borderId="6" applyNumberFormat="0" applyFont="0" applyAlignment="0" applyProtection="0"/>
    <xf numFmtId="0" fontId="48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49" fillId="22" borderId="5" applyNumberForma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</cellStyleXfs>
  <cellXfs count="167">
    <xf numFmtId="0" fontId="0" fillId="0" borderId="0" xfId="0" applyFont="1" applyAlignment="1">
      <alignment vertical="top"/>
    </xf>
    <xf numFmtId="0" fontId="1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vertical="center" wrapText="1"/>
      <protection/>
    </xf>
    <xf numFmtId="0" fontId="1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49" fontId="2" fillId="0" borderId="11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1" fillId="0" borderId="11" xfId="0" applyFont="1" applyBorder="1" applyAlignment="1" applyProtection="1">
      <alignment horizontal="left" vertical="center" wrapText="1"/>
      <protection/>
    </xf>
    <xf numFmtId="4" fontId="1" fillId="0" borderId="10" xfId="0" applyNumberFormat="1" applyFont="1" applyBorder="1" applyAlignment="1" applyProtection="1">
      <alignment vertical="center" wrapText="1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 applyProtection="1">
      <alignment horizontal="left" vertical="center" wrapText="1"/>
      <protection/>
    </xf>
    <xf numFmtId="49" fontId="1" fillId="0" borderId="11" xfId="0" applyNumberFormat="1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left" vertical="center"/>
      <protection/>
    </xf>
    <xf numFmtId="0" fontId="1" fillId="0" borderId="14" xfId="0" applyFont="1" applyBorder="1" applyAlignment="1" applyProtection="1">
      <alignment horizontal="left" vertical="center"/>
      <protection/>
    </xf>
    <xf numFmtId="0" fontId="1" fillId="0" borderId="14" xfId="0" applyFont="1" applyBorder="1" applyAlignment="1" applyProtection="1">
      <alignment horizontal="left" vertical="center" wrapText="1"/>
      <protection/>
    </xf>
    <xf numFmtId="0" fontId="1" fillId="0" borderId="15" xfId="0" applyFont="1" applyBorder="1" applyAlignment="1" applyProtection="1">
      <alignment horizontal="left" vertical="center" wrapText="1"/>
      <protection/>
    </xf>
    <xf numFmtId="0" fontId="1" fillId="0" borderId="10" xfId="0" applyFont="1" applyBorder="1" applyAlignment="1" applyProtection="1">
      <alignment horizontal="left" vertical="center" wrapText="1"/>
      <protection/>
    </xf>
    <xf numFmtId="0" fontId="1" fillId="0" borderId="15" xfId="0" applyFont="1" applyBorder="1" applyAlignment="1" applyProtection="1">
      <alignment horizontal="left" vertical="center"/>
      <protection/>
    </xf>
    <xf numFmtId="49" fontId="1" fillId="0" borderId="16" xfId="0" applyNumberFormat="1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left" vertical="center"/>
      <protection/>
    </xf>
    <xf numFmtId="0" fontId="1" fillId="0" borderId="18" xfId="0" applyFont="1" applyBorder="1" applyAlignment="1" applyProtection="1">
      <alignment horizontal="left" vertical="center"/>
      <protection/>
    </xf>
    <xf numFmtId="0" fontId="1" fillId="0" borderId="18" xfId="0" applyFont="1" applyBorder="1" applyAlignment="1" applyProtection="1">
      <alignment horizontal="left" vertical="center" wrapText="1"/>
      <protection/>
    </xf>
    <xf numFmtId="0" fontId="1" fillId="0" borderId="10" xfId="0" applyFont="1" applyBorder="1" applyAlignment="1" applyProtection="1">
      <alignment horizontal="left" vertical="center"/>
      <protection/>
    </xf>
    <xf numFmtId="0" fontId="1" fillId="0" borderId="13" xfId="0" applyFont="1" applyBorder="1" applyAlignment="1" applyProtection="1">
      <alignment horizontal="left" vertical="center"/>
      <protection/>
    </xf>
    <xf numFmtId="0" fontId="1" fillId="0" borderId="13" xfId="0" applyFont="1" applyBorder="1" applyAlignment="1" applyProtection="1">
      <alignment horizontal="left" vertical="center" wrapText="1"/>
      <protection/>
    </xf>
    <xf numFmtId="0" fontId="1" fillId="0" borderId="16" xfId="0" applyFont="1" applyBorder="1" applyAlignment="1" applyProtection="1">
      <alignment horizontal="left" vertical="center"/>
      <protection/>
    </xf>
    <xf numFmtId="0" fontId="1" fillId="0" borderId="19" xfId="0" applyFont="1" applyBorder="1" applyAlignment="1" applyProtection="1">
      <alignment horizontal="left" vertical="center"/>
      <protection/>
    </xf>
    <xf numFmtId="0" fontId="1" fillId="0" borderId="19" xfId="0" applyFont="1" applyBorder="1" applyAlignment="1" applyProtection="1">
      <alignment horizontal="left" vertical="center" wrapText="1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1" fillId="0" borderId="20" xfId="0" applyFont="1" applyBorder="1" applyAlignment="1" applyProtection="1">
      <alignment horizontal="left" vertical="center" wrapText="1"/>
      <protection/>
    </xf>
    <xf numFmtId="49" fontId="1" fillId="0" borderId="11" xfId="0" applyNumberFormat="1" applyFont="1" applyBorder="1" applyAlignment="1" applyProtection="1">
      <alignment horizontal="center" vertical="center"/>
      <protection/>
    </xf>
    <xf numFmtId="4" fontId="1" fillId="0" borderId="10" xfId="0" applyNumberFormat="1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4" fontId="1" fillId="0" borderId="16" xfId="0" applyNumberFormat="1" applyFont="1" applyBorder="1" applyAlignment="1" applyProtection="1">
      <alignment vertical="center" wrapText="1"/>
      <protection/>
    </xf>
    <xf numFmtId="0" fontId="7" fillId="0" borderId="11" xfId="0" applyFont="1" applyBorder="1" applyAlignment="1" applyProtection="1">
      <alignment horizontal="left" vertical="center"/>
      <protection/>
    </xf>
    <xf numFmtId="0" fontId="7" fillId="0" borderId="15" xfId="0" applyFont="1" applyBorder="1" applyAlignment="1" applyProtection="1">
      <alignment horizontal="left" vertical="center" wrapText="1"/>
      <protection/>
    </xf>
    <xf numFmtId="49" fontId="1" fillId="0" borderId="13" xfId="0" applyNumberFormat="1" applyFont="1" applyBorder="1" applyAlignment="1" applyProtection="1">
      <alignment horizontal="center" vertical="center" wrapText="1"/>
      <protection/>
    </xf>
    <xf numFmtId="0" fontId="1" fillId="0" borderId="21" xfId="0" applyFont="1" applyBorder="1" applyAlignment="1" applyProtection="1">
      <alignment horizontal="left" vertical="center"/>
      <protection/>
    </xf>
    <xf numFmtId="49" fontId="1" fillId="0" borderId="19" xfId="0" applyNumberFormat="1" applyFont="1" applyBorder="1" applyAlignment="1" applyProtection="1">
      <alignment horizontal="center" vertical="center" wrapText="1"/>
      <protection/>
    </xf>
    <xf numFmtId="0" fontId="1" fillId="0" borderId="22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left" vertical="center" wrapText="1"/>
      <protection/>
    </xf>
    <xf numFmtId="0" fontId="1" fillId="0" borderId="23" xfId="0" applyFont="1" applyBorder="1" applyAlignment="1" applyProtection="1">
      <alignment horizontal="left" vertical="center"/>
      <protection/>
    </xf>
    <xf numFmtId="0" fontId="1" fillId="0" borderId="24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1" fillId="0" borderId="0" xfId="0" applyFont="1" applyAlignment="1" applyProtection="1">
      <alignment horizontal="left" vertical="center" wrapText="1"/>
      <protection/>
    </xf>
    <xf numFmtId="0" fontId="8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vertical="center" wrapText="1"/>
      <protection/>
    </xf>
    <xf numFmtId="49" fontId="12" fillId="0" borderId="10" xfId="0" applyNumberFormat="1" applyFont="1" applyBorder="1" applyAlignment="1" applyProtection="1">
      <alignment vertical="center" wrapText="1"/>
      <protection/>
    </xf>
    <xf numFmtId="0" fontId="12" fillId="0" borderId="10" xfId="0" applyFont="1" applyBorder="1" applyAlignment="1" applyProtection="1">
      <alignment vertical="center"/>
      <protection/>
    </xf>
    <xf numFmtId="4" fontId="12" fillId="0" borderId="10" xfId="0" applyNumberFormat="1" applyFont="1" applyBorder="1" applyAlignment="1" applyProtection="1">
      <alignment horizontal="right" vertical="center"/>
      <protection/>
    </xf>
    <xf numFmtId="49" fontId="10" fillId="0" borderId="10" xfId="0" applyNumberFormat="1" applyFont="1" applyBorder="1" applyAlignment="1" applyProtection="1">
      <alignment vertical="center" wrapText="1"/>
      <protection/>
    </xf>
    <xf numFmtId="0" fontId="10" fillId="0" borderId="10" xfId="0" applyFont="1" applyBorder="1" applyAlignment="1" applyProtection="1">
      <alignment horizontal="lef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4" fontId="10" fillId="0" borderId="10" xfId="0" applyNumberFormat="1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vertical="center"/>
      <protection/>
    </xf>
    <xf numFmtId="49" fontId="12" fillId="0" borderId="10" xfId="0" applyNumberFormat="1" applyFont="1" applyBorder="1" applyAlignment="1" applyProtection="1">
      <alignment vertical="center"/>
      <protection/>
    </xf>
    <xf numFmtId="0" fontId="12" fillId="0" borderId="10" xfId="0" applyFont="1" applyBorder="1" applyAlignment="1" applyProtection="1">
      <alignment horizontal="left" vertical="center"/>
      <protection/>
    </xf>
    <xf numFmtId="49" fontId="10" fillId="0" borderId="10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15" fillId="0" borderId="0" xfId="0" applyFont="1" applyBorder="1" applyAlignment="1" applyProtection="1">
      <alignment horizontal="center" vertical="top" wrapText="1"/>
      <protection/>
    </xf>
    <xf numFmtId="0" fontId="8" fillId="0" borderId="0" xfId="0" applyFont="1" applyBorder="1" applyAlignment="1" applyProtection="1">
      <alignment horizontal="left" vertical="top" wrapText="1"/>
      <protection/>
    </xf>
    <xf numFmtId="0" fontId="8" fillId="0" borderId="0" xfId="0" applyFont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49" fontId="1" fillId="0" borderId="11" xfId="0" applyNumberFormat="1" applyFont="1" applyBorder="1" applyAlignment="1" applyProtection="1">
      <alignment horizontal="center" vertical="center" wrapText="1"/>
      <protection/>
    </xf>
    <xf numFmtId="49" fontId="1" fillId="0" borderId="15" xfId="0" applyNumberFormat="1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 applyProtection="1">
      <alignment horizontal="center" vertical="center"/>
      <protection/>
    </xf>
    <xf numFmtId="49" fontId="1" fillId="0" borderId="14" xfId="0" applyNumberFormat="1" applyFont="1" applyBorder="1" applyAlignment="1" applyProtection="1">
      <alignment horizontal="center" vertical="center" wrapText="1"/>
      <protection/>
    </xf>
    <xf numFmtId="49" fontId="12" fillId="0" borderId="10" xfId="0" applyNumberFormat="1" applyFont="1" applyBorder="1" applyAlignment="1" applyProtection="1">
      <alignment horizontal="center" vertical="center"/>
      <protection/>
    </xf>
    <xf numFmtId="49" fontId="10" fillId="0" borderId="1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vertical="center" wrapText="1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18" fillId="0" borderId="0" xfId="0" applyFont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vertical="center" wrapText="1"/>
      <protection/>
    </xf>
    <xf numFmtId="0" fontId="1" fillId="0" borderId="11" xfId="0" applyFont="1" applyBorder="1" applyAlignment="1" applyProtection="1">
      <alignment horizontal="left" vertical="center" wrapText="1"/>
      <protection/>
    </xf>
    <xf numFmtId="0" fontId="1" fillId="0" borderId="15" xfId="0" applyFont="1" applyBorder="1" applyAlignment="1" applyProtection="1">
      <alignment horizontal="left" vertical="center" wrapText="1"/>
      <protection/>
    </xf>
    <xf numFmtId="0" fontId="1" fillId="0" borderId="14" xfId="0" applyFont="1" applyBorder="1" applyAlignment="1" applyProtection="1">
      <alignment horizontal="left" vertical="center"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1" fillId="0" borderId="0" xfId="0" applyFont="1" applyBorder="1" applyAlignment="1" applyProtection="1">
      <alignment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6" fillId="0" borderId="24" xfId="0" applyFont="1" applyBorder="1" applyAlignment="1" applyProtection="1">
      <alignment horizontal="right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 horizontal="left" vertical="center" wrapText="1"/>
      <protection/>
    </xf>
    <xf numFmtId="0" fontId="1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center" vertical="center"/>
      <protection/>
    </xf>
    <xf numFmtId="0" fontId="14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15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justify" vertical="center"/>
      <protection/>
    </xf>
    <xf numFmtId="0" fontId="11" fillId="0" borderId="0" xfId="0" applyFont="1" applyAlignment="1" applyProtection="1">
      <alignment vertical="center"/>
      <protection/>
    </xf>
    <xf numFmtId="0" fontId="16" fillId="0" borderId="0" xfId="0" applyFont="1" applyAlignment="1" applyProtection="1">
      <alignment horizontal="center" vertical="center"/>
      <protection/>
    </xf>
    <xf numFmtId="0" fontId="16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right" vertical="center"/>
      <protection/>
    </xf>
    <xf numFmtId="164" fontId="16" fillId="0" borderId="0" xfId="0" applyNumberFormat="1" applyFont="1" applyAlignment="1" applyProtection="1">
      <alignment horizontal="center" vertical="center"/>
      <protection/>
    </xf>
    <xf numFmtId="0" fontId="17" fillId="0" borderId="0" xfId="0" applyFont="1" applyAlignment="1" applyProtection="1">
      <alignment horizontal="right" vertical="center"/>
      <protection/>
    </xf>
    <xf numFmtId="0" fontId="12" fillId="0" borderId="11" xfId="0" applyFont="1" applyBorder="1" applyAlignment="1" applyProtection="1">
      <alignment horizontal="center" vertical="center" wrapText="1"/>
      <protection/>
    </xf>
    <xf numFmtId="0" fontId="12" fillId="0" borderId="14" xfId="0" applyFont="1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vertical="center" wrapText="1"/>
      <protection/>
    </xf>
    <xf numFmtId="0" fontId="10" fillId="0" borderId="14" xfId="0" applyFont="1" applyBorder="1" applyAlignment="1" applyProtection="1">
      <alignment vertical="center" wrapText="1"/>
      <protection/>
    </xf>
    <xf numFmtId="0" fontId="12" fillId="0" borderId="11" xfId="0" applyFont="1" applyBorder="1" applyAlignment="1" applyProtection="1">
      <alignment vertical="center" wrapText="1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14" xfId="0" applyFont="1" applyBorder="1" applyAlignment="1" applyProtection="1">
      <alignment vertical="center"/>
      <protection/>
    </xf>
    <xf numFmtId="0" fontId="10" fillId="0" borderId="11" xfId="0" applyFont="1" applyBorder="1" applyAlignment="1" applyProtection="1">
      <alignment horizontal="left" vertical="center" wrapText="1"/>
      <protection/>
    </xf>
    <xf numFmtId="0" fontId="10" fillId="0" borderId="15" xfId="0" applyFont="1" applyBorder="1" applyAlignment="1" applyProtection="1">
      <alignment horizontal="left" vertical="center" wrapText="1"/>
      <protection/>
    </xf>
    <xf numFmtId="0" fontId="10" fillId="0" borderId="14" xfId="0" applyFont="1" applyBorder="1" applyAlignment="1" applyProtection="1">
      <alignment horizontal="left" vertical="center" wrapText="1"/>
      <protection/>
    </xf>
    <xf numFmtId="0" fontId="10" fillId="0" borderId="11" xfId="0" applyFont="1" applyBorder="1" applyAlignment="1" applyProtection="1">
      <alignment vertical="center" wrapText="1"/>
      <protection/>
    </xf>
    <xf numFmtId="0" fontId="12" fillId="0" borderId="15" xfId="0" applyFont="1" applyBorder="1" applyAlignment="1" applyProtection="1">
      <alignment vertical="center" wrapText="1"/>
      <protection/>
    </xf>
    <xf numFmtId="0" fontId="12" fillId="0" borderId="14" xfId="0" applyFont="1" applyBorder="1" applyAlignment="1" applyProtection="1">
      <alignment vertical="center" wrapText="1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14" xfId="0" applyFont="1" applyBorder="1" applyAlignment="1" applyProtection="1">
      <alignment vertical="center"/>
      <protection/>
    </xf>
    <xf numFmtId="0" fontId="10" fillId="0" borderId="11" xfId="0" applyFont="1" applyBorder="1" applyAlignment="1" applyProtection="1">
      <alignment horizontal="left" vertical="center"/>
      <protection/>
    </xf>
    <xf numFmtId="0" fontId="12" fillId="0" borderId="11" xfId="0" applyFont="1" applyBorder="1" applyAlignment="1" applyProtection="1">
      <alignment horizontal="left" vertical="center"/>
      <protection/>
    </xf>
    <xf numFmtId="0" fontId="12" fillId="0" borderId="11" xfId="0" applyFont="1" applyBorder="1" applyAlignment="1" applyProtection="1">
      <alignment vertical="center"/>
      <protection/>
    </xf>
    <xf numFmtId="0" fontId="12" fillId="0" borderId="11" xfId="0" applyFont="1" applyBorder="1" applyAlignment="1" applyProtection="1">
      <alignment horizontal="left" vertical="center" wrapText="1"/>
      <protection/>
    </xf>
    <xf numFmtId="0" fontId="15" fillId="0" borderId="0" xfId="0" applyFont="1" applyBorder="1" applyAlignment="1" applyProtection="1">
      <alignment horizontal="left" vertical="top" wrapText="1"/>
      <protection/>
    </xf>
    <xf numFmtId="0" fontId="15" fillId="0" borderId="0" xfId="0" applyFont="1" applyAlignment="1" applyProtection="1">
      <alignment horizontal="center" vertical="top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horizontal="center" vertical="center"/>
      <protection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371475</xdr:colOff>
      <xdr:row>1</xdr:row>
      <xdr:rowOff>85725</xdr:rowOff>
    </xdr:from>
    <xdr:to>
      <xdr:col>19</xdr:col>
      <xdr:colOff>314325</xdr:colOff>
      <xdr:row>51</xdr:row>
      <xdr:rowOff>114300</xdr:rowOff>
    </xdr:to>
    <xdr:pic>
      <xdr:nvPicPr>
        <xdr:cNvPr id="1" name="Paveikslėlis 1"/>
        <xdr:cNvPicPr preferRelativeResize="1">
          <a:picLocks noChangeAspect="1"/>
        </xdr:cNvPicPr>
      </xdr:nvPicPr>
      <xdr:blipFill>
        <a:blip r:embed="rId1"/>
        <a:srcRect l="23857" t="20045" r="21084" b="10914"/>
        <a:stretch>
          <a:fillRect/>
        </a:stretch>
      </xdr:blipFill>
      <xdr:spPr>
        <a:xfrm>
          <a:off x="371475" y="247650"/>
          <a:ext cx="11525250" cy="812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2"/>
  <sheetViews>
    <sheetView defaultGridColor="0" zoomScalePageLayoutView="0" colorId="9" workbookViewId="0" topLeftCell="A64">
      <selection activeCell="D109" sqref="D109"/>
    </sheetView>
  </sheetViews>
  <sheetFormatPr defaultColWidth="9.140625" defaultRowHeight="12.75" customHeight="1"/>
  <cols>
    <col min="1" max="1" width="10.57421875" style="6" customWidth="1"/>
    <col min="2" max="2" width="3.140625" style="5" customWidth="1"/>
    <col min="3" max="3" width="2.7109375" style="5" customWidth="1"/>
    <col min="4" max="4" width="59.00390625" style="5" customWidth="1"/>
    <col min="5" max="5" width="7.7109375" style="10" customWidth="1"/>
    <col min="6" max="7" width="14.8515625" style="6" customWidth="1"/>
    <col min="8" max="16384" width="9.140625" style="6" customWidth="1"/>
  </cols>
  <sheetData>
    <row r="1" spans="1:7" ht="12.75" customHeight="1">
      <c r="A1" s="1"/>
      <c r="B1" s="2"/>
      <c r="C1" s="2"/>
      <c r="D1" s="2"/>
      <c r="E1" s="88"/>
      <c r="F1" s="1"/>
      <c r="G1" s="1"/>
    </row>
    <row r="2" spans="5:7" ht="12.75" customHeight="1">
      <c r="E2" s="96" t="s">
        <v>0</v>
      </c>
      <c r="F2" s="97"/>
      <c r="G2" s="97"/>
    </row>
    <row r="3" spans="5:7" ht="12.75" customHeight="1">
      <c r="E3" s="98" t="s">
        <v>1</v>
      </c>
      <c r="F3" s="99"/>
      <c r="G3" s="99"/>
    </row>
    <row r="5" spans="1:7" ht="12.75" customHeight="1">
      <c r="A5" s="100" t="s">
        <v>2</v>
      </c>
      <c r="B5" s="100"/>
      <c r="C5" s="100"/>
      <c r="D5" s="100"/>
      <c r="E5" s="101"/>
      <c r="F5" s="102"/>
      <c r="G5" s="102"/>
    </row>
    <row r="6" spans="1:7" ht="12.75" customHeight="1">
      <c r="A6" s="103"/>
      <c r="B6" s="103"/>
      <c r="C6" s="103"/>
      <c r="D6" s="103"/>
      <c r="E6" s="104"/>
      <c r="F6" s="103"/>
      <c r="G6" s="103"/>
    </row>
    <row r="7" spans="1:7" ht="12.75" customHeight="1">
      <c r="A7" s="105" t="s">
        <v>3</v>
      </c>
      <c r="B7" s="105"/>
      <c r="C7" s="105"/>
      <c r="D7" s="105"/>
      <c r="E7" s="106"/>
      <c r="F7" s="107"/>
      <c r="G7" s="107"/>
    </row>
    <row r="8" spans="1:7" s="7" customFormat="1" ht="11.25" customHeight="1">
      <c r="A8" s="108" t="s">
        <v>4</v>
      </c>
      <c r="B8" s="108"/>
      <c r="C8" s="108"/>
      <c r="D8" s="108"/>
      <c r="E8" s="109"/>
      <c r="F8" s="110"/>
      <c r="G8" s="110"/>
    </row>
    <row r="9" spans="1:7" ht="12.75" customHeight="1">
      <c r="A9" s="116" t="s">
        <v>5</v>
      </c>
      <c r="B9" s="116"/>
      <c r="C9" s="116"/>
      <c r="D9" s="116"/>
      <c r="E9" s="117"/>
      <c r="F9" s="118"/>
      <c r="G9" s="118"/>
    </row>
    <row r="10" spans="1:7" s="7" customFormat="1" ht="11.25" customHeight="1">
      <c r="A10" s="114" t="s">
        <v>6</v>
      </c>
      <c r="B10" s="114"/>
      <c r="C10" s="114"/>
      <c r="D10" s="114"/>
      <c r="E10" s="115"/>
      <c r="F10" s="114"/>
      <c r="G10" s="114"/>
    </row>
    <row r="11" spans="1:7" ht="12.75" customHeight="1">
      <c r="A11" s="5"/>
      <c r="F11" s="5"/>
      <c r="G11" s="5"/>
    </row>
    <row r="12" spans="1:5" ht="12.75" customHeight="1">
      <c r="A12" s="119"/>
      <c r="B12" s="119"/>
      <c r="C12" s="119"/>
      <c r="D12" s="119"/>
      <c r="E12" s="119"/>
    </row>
    <row r="13" spans="1:7" ht="12.75" customHeight="1">
      <c r="A13" s="100" t="s">
        <v>7</v>
      </c>
      <c r="B13" s="100"/>
      <c r="C13" s="100"/>
      <c r="D13" s="100"/>
      <c r="E13" s="101"/>
      <c r="F13" s="120"/>
      <c r="G13" s="120"/>
    </row>
    <row r="14" spans="1:7" ht="12.75" customHeight="1">
      <c r="A14" s="100" t="s">
        <v>235</v>
      </c>
      <c r="B14" s="100"/>
      <c r="C14" s="100"/>
      <c r="D14" s="100"/>
      <c r="E14" s="101"/>
      <c r="F14" s="120"/>
      <c r="G14" s="120"/>
    </row>
    <row r="15" spans="1:7" ht="12.75" customHeight="1">
      <c r="A15" s="3"/>
      <c r="B15" s="3"/>
      <c r="C15" s="3"/>
      <c r="D15" s="3"/>
      <c r="E15" s="4"/>
      <c r="F15" s="11"/>
      <c r="G15" s="11"/>
    </row>
    <row r="16" spans="1:7" ht="12.75" customHeight="1">
      <c r="A16" s="114" t="s">
        <v>236</v>
      </c>
      <c r="B16" s="114"/>
      <c r="C16" s="114"/>
      <c r="D16" s="114"/>
      <c r="E16" s="115"/>
      <c r="F16" s="102"/>
      <c r="G16" s="102"/>
    </row>
    <row r="17" spans="1:7" ht="12.75" customHeight="1">
      <c r="A17" s="114" t="s">
        <v>9</v>
      </c>
      <c r="B17" s="114"/>
      <c r="C17" s="114"/>
      <c r="D17" s="114"/>
      <c r="E17" s="115"/>
      <c r="F17" s="102"/>
      <c r="G17" s="102"/>
    </row>
    <row r="18" spans="1:7" ht="12.75" customHeight="1">
      <c r="A18" s="3"/>
      <c r="B18" s="9"/>
      <c r="C18" s="9"/>
      <c r="D18" s="121" t="s">
        <v>10</v>
      </c>
      <c r="E18" s="121"/>
      <c r="F18" s="121"/>
      <c r="G18" s="121"/>
    </row>
    <row r="19" spans="1:7" ht="67.5" customHeight="1">
      <c r="A19" s="12" t="s">
        <v>11</v>
      </c>
      <c r="B19" s="122" t="s">
        <v>12</v>
      </c>
      <c r="C19" s="123"/>
      <c r="D19" s="124"/>
      <c r="E19" s="13" t="s">
        <v>13</v>
      </c>
      <c r="F19" s="12" t="s">
        <v>14</v>
      </c>
      <c r="G19" s="12" t="s">
        <v>15</v>
      </c>
    </row>
    <row r="20" spans="1:7" s="5" customFormat="1" ht="12.75" customHeight="1">
      <c r="A20" s="14" t="s">
        <v>16</v>
      </c>
      <c r="B20" s="15" t="s">
        <v>17</v>
      </c>
      <c r="C20" s="16"/>
      <c r="D20" s="17"/>
      <c r="E20" s="89" t="s">
        <v>137</v>
      </c>
      <c r="F20" s="19">
        <f>SUM(F21,F27,F38,F39)</f>
        <v>447278.55999999994</v>
      </c>
      <c r="G20" s="19">
        <f>SUM(G21,G27,G38,G39)</f>
        <v>458459.06</v>
      </c>
    </row>
    <row r="21" spans="1:7" s="5" customFormat="1" ht="12.75" customHeight="1">
      <c r="A21" s="20" t="s">
        <v>18</v>
      </c>
      <c r="B21" s="21" t="s">
        <v>19</v>
      </c>
      <c r="C21" s="22"/>
      <c r="D21" s="23"/>
      <c r="E21" s="24"/>
      <c r="F21" s="19">
        <f>SUM(F22:F26)</f>
        <v>0</v>
      </c>
      <c r="G21" s="19">
        <f>SUM(G22:G26)</f>
        <v>0</v>
      </c>
    </row>
    <row r="22" spans="1:7" s="5" customFormat="1" ht="12.75" customHeight="1">
      <c r="A22" s="24" t="s">
        <v>20</v>
      </c>
      <c r="B22" s="25"/>
      <c r="C22" s="26" t="s">
        <v>21</v>
      </c>
      <c r="D22" s="27"/>
      <c r="E22" s="90"/>
      <c r="F22" s="19"/>
      <c r="G22" s="19"/>
    </row>
    <row r="23" spans="1:7" s="5" customFormat="1" ht="12.75" customHeight="1">
      <c r="A23" s="24" t="s">
        <v>22</v>
      </c>
      <c r="B23" s="25"/>
      <c r="C23" s="26" t="s">
        <v>23</v>
      </c>
      <c r="D23" s="28"/>
      <c r="E23" s="20"/>
      <c r="F23" s="19"/>
      <c r="G23" s="19"/>
    </row>
    <row r="24" spans="1:7" s="5" customFormat="1" ht="12.75" customHeight="1">
      <c r="A24" s="24" t="s">
        <v>24</v>
      </c>
      <c r="B24" s="25"/>
      <c r="C24" s="26" t="s">
        <v>25</v>
      </c>
      <c r="D24" s="28"/>
      <c r="E24" s="20"/>
      <c r="F24" s="19"/>
      <c r="G24" s="19"/>
    </row>
    <row r="25" spans="1:7" s="5" customFormat="1" ht="12.75" customHeight="1">
      <c r="A25" s="24" t="s">
        <v>26</v>
      </c>
      <c r="B25" s="25"/>
      <c r="C25" s="26" t="s">
        <v>27</v>
      </c>
      <c r="D25" s="28"/>
      <c r="E25" s="20"/>
      <c r="F25" s="19"/>
      <c r="G25" s="19"/>
    </row>
    <row r="26" spans="1:7" s="5" customFormat="1" ht="12.75" customHeight="1">
      <c r="A26" s="24" t="s">
        <v>28</v>
      </c>
      <c r="B26" s="25"/>
      <c r="C26" s="30" t="s">
        <v>29</v>
      </c>
      <c r="D26" s="27"/>
      <c r="E26" s="20"/>
      <c r="F26" s="19"/>
      <c r="G26" s="19"/>
    </row>
    <row r="27" spans="1:7" s="5" customFormat="1" ht="12.75" customHeight="1">
      <c r="A27" s="31" t="s">
        <v>30</v>
      </c>
      <c r="B27" s="32" t="s">
        <v>31</v>
      </c>
      <c r="C27" s="33"/>
      <c r="D27" s="34"/>
      <c r="E27" s="20"/>
      <c r="F27" s="19">
        <f>SUM(F28:F37)</f>
        <v>443723.55999999994</v>
      </c>
      <c r="G27" s="19">
        <f>SUM(G28:G37)</f>
        <v>454904.06</v>
      </c>
    </row>
    <row r="28" spans="1:7" s="5" customFormat="1" ht="12.75" customHeight="1">
      <c r="A28" s="24" t="s">
        <v>32</v>
      </c>
      <c r="B28" s="25"/>
      <c r="C28" s="26" t="s">
        <v>33</v>
      </c>
      <c r="D28" s="28"/>
      <c r="E28" s="20"/>
      <c r="F28" s="19"/>
      <c r="G28" s="19"/>
    </row>
    <row r="29" spans="1:7" s="5" customFormat="1" ht="12.75" customHeight="1">
      <c r="A29" s="24" t="s">
        <v>34</v>
      </c>
      <c r="B29" s="25"/>
      <c r="C29" s="26" t="s">
        <v>35</v>
      </c>
      <c r="D29" s="28"/>
      <c r="E29" s="20"/>
      <c r="F29" s="19">
        <v>306994.67</v>
      </c>
      <c r="G29" s="19">
        <v>309648.83</v>
      </c>
    </row>
    <row r="30" spans="1:7" s="5" customFormat="1" ht="12.75" customHeight="1">
      <c r="A30" s="24" t="s">
        <v>36</v>
      </c>
      <c r="B30" s="25"/>
      <c r="C30" s="26" t="s">
        <v>37</v>
      </c>
      <c r="D30" s="28"/>
      <c r="E30" s="20"/>
      <c r="F30" s="19">
        <v>104872.15</v>
      </c>
      <c r="G30" s="19">
        <v>108069.25</v>
      </c>
    </row>
    <row r="31" spans="1:7" s="5" customFormat="1" ht="12.75" customHeight="1">
      <c r="A31" s="24" t="s">
        <v>38</v>
      </c>
      <c r="B31" s="25"/>
      <c r="C31" s="26" t="s">
        <v>39</v>
      </c>
      <c r="D31" s="28"/>
      <c r="E31" s="20"/>
      <c r="F31" s="19"/>
      <c r="G31" s="19"/>
    </row>
    <row r="32" spans="1:7" s="5" customFormat="1" ht="12.75" customHeight="1">
      <c r="A32" s="24" t="s">
        <v>40</v>
      </c>
      <c r="B32" s="25"/>
      <c r="C32" s="26" t="s">
        <v>41</v>
      </c>
      <c r="D32" s="28"/>
      <c r="E32" s="20"/>
      <c r="F32" s="19"/>
      <c r="G32" s="19"/>
    </row>
    <row r="33" spans="1:7" s="5" customFormat="1" ht="12.75" customHeight="1">
      <c r="A33" s="24" t="s">
        <v>42</v>
      </c>
      <c r="B33" s="25"/>
      <c r="C33" s="26" t="s">
        <v>43</v>
      </c>
      <c r="D33" s="28"/>
      <c r="E33" s="20"/>
      <c r="F33" s="19">
        <v>16757.18</v>
      </c>
      <c r="G33" s="19">
        <v>18728.6</v>
      </c>
    </row>
    <row r="34" spans="1:7" s="5" customFormat="1" ht="12.75" customHeight="1">
      <c r="A34" s="24" t="s">
        <v>44</v>
      </c>
      <c r="B34" s="25"/>
      <c r="C34" s="26" t="s">
        <v>45</v>
      </c>
      <c r="D34" s="28"/>
      <c r="E34" s="20"/>
      <c r="F34" s="19"/>
      <c r="G34" s="19"/>
    </row>
    <row r="35" spans="1:7" s="5" customFormat="1" ht="12.75" customHeight="1">
      <c r="A35" s="24" t="s">
        <v>46</v>
      </c>
      <c r="B35" s="25"/>
      <c r="C35" s="26" t="s">
        <v>47</v>
      </c>
      <c r="D35" s="28"/>
      <c r="E35" s="20"/>
      <c r="F35" s="19">
        <v>6497.45</v>
      </c>
      <c r="G35" s="19">
        <v>8063.89</v>
      </c>
    </row>
    <row r="36" spans="1:7" s="5" customFormat="1" ht="12.75" customHeight="1">
      <c r="A36" s="24" t="s">
        <v>48</v>
      </c>
      <c r="B36" s="25"/>
      <c r="C36" s="26" t="s">
        <v>49</v>
      </c>
      <c r="D36" s="28"/>
      <c r="E36" s="20"/>
      <c r="F36" s="19">
        <v>8602.11</v>
      </c>
      <c r="G36" s="19">
        <v>10393.49</v>
      </c>
    </row>
    <row r="37" spans="1:7" s="5" customFormat="1" ht="12.75" customHeight="1">
      <c r="A37" s="24" t="s">
        <v>50</v>
      </c>
      <c r="B37" s="25"/>
      <c r="C37" s="26" t="s">
        <v>51</v>
      </c>
      <c r="D37" s="28"/>
      <c r="E37" s="20"/>
      <c r="F37" s="19"/>
      <c r="G37" s="19"/>
    </row>
    <row r="38" spans="1:7" s="5" customFormat="1" ht="12.75" customHeight="1">
      <c r="A38" s="20" t="s">
        <v>52</v>
      </c>
      <c r="B38" s="35" t="s">
        <v>53</v>
      </c>
      <c r="C38" s="35"/>
      <c r="D38" s="29"/>
      <c r="E38" s="20"/>
      <c r="F38" s="19">
        <v>3555</v>
      </c>
      <c r="G38" s="19">
        <v>3555</v>
      </c>
    </row>
    <row r="39" spans="1:7" s="5" customFormat="1" ht="12.75" customHeight="1">
      <c r="A39" s="20" t="s">
        <v>54</v>
      </c>
      <c r="B39" s="35" t="s">
        <v>55</v>
      </c>
      <c r="C39" s="35"/>
      <c r="D39" s="29"/>
      <c r="E39" s="20"/>
      <c r="F39" s="19"/>
      <c r="G39" s="19"/>
    </row>
    <row r="40" spans="1:7" s="5" customFormat="1" ht="12.75" customHeight="1">
      <c r="A40" s="14" t="s">
        <v>56</v>
      </c>
      <c r="B40" s="15" t="s">
        <v>57</v>
      </c>
      <c r="C40" s="16"/>
      <c r="D40" s="17"/>
      <c r="E40" s="20"/>
      <c r="F40" s="19"/>
      <c r="G40" s="19"/>
    </row>
    <row r="41" spans="1:7" s="5" customFormat="1" ht="12.75" customHeight="1">
      <c r="A41" s="14" t="s">
        <v>58</v>
      </c>
      <c r="B41" s="15" t="s">
        <v>59</v>
      </c>
      <c r="C41" s="16"/>
      <c r="D41" s="17"/>
      <c r="E41" s="91" t="s">
        <v>138</v>
      </c>
      <c r="F41" s="19">
        <f>SUM(F42,F48,F49,F56,F57)</f>
        <v>123940.53000000001</v>
      </c>
      <c r="G41" s="19">
        <f>SUM(G42,G48,G49,G56,G57)</f>
        <v>57352.03</v>
      </c>
    </row>
    <row r="42" spans="1:7" s="5" customFormat="1" ht="12.75" customHeight="1">
      <c r="A42" s="20" t="s">
        <v>18</v>
      </c>
      <c r="B42" s="21" t="s">
        <v>60</v>
      </c>
      <c r="C42" s="36"/>
      <c r="D42" s="37"/>
      <c r="E42" s="20"/>
      <c r="F42" s="19">
        <f>SUM(F43:F47)</f>
        <v>504.45</v>
      </c>
      <c r="G42" s="19">
        <f>SUM(G43:G47)</f>
        <v>1395.3</v>
      </c>
    </row>
    <row r="43" spans="1:7" s="5" customFormat="1" ht="12.75" customHeight="1">
      <c r="A43" s="24" t="s">
        <v>20</v>
      </c>
      <c r="B43" s="25"/>
      <c r="C43" s="26" t="s">
        <v>61</v>
      </c>
      <c r="D43" s="28"/>
      <c r="E43" s="20"/>
      <c r="F43" s="19"/>
      <c r="G43" s="19"/>
    </row>
    <row r="44" spans="1:7" s="5" customFormat="1" ht="12.75" customHeight="1">
      <c r="A44" s="24" t="s">
        <v>22</v>
      </c>
      <c r="B44" s="25"/>
      <c r="C44" s="26" t="s">
        <v>62</v>
      </c>
      <c r="D44" s="28"/>
      <c r="E44" s="20"/>
      <c r="F44" s="19">
        <v>504.45</v>
      </c>
      <c r="G44" s="19">
        <v>1395.3</v>
      </c>
    </row>
    <row r="45" spans="1:7" s="5" customFormat="1" ht="12.75" customHeight="1">
      <c r="A45" s="24" t="s">
        <v>24</v>
      </c>
      <c r="B45" s="25"/>
      <c r="C45" s="26" t="s">
        <v>63</v>
      </c>
      <c r="D45" s="28"/>
      <c r="E45" s="20"/>
      <c r="F45" s="19"/>
      <c r="G45" s="19"/>
    </row>
    <row r="46" spans="1:7" s="5" customFormat="1" ht="12.75" customHeight="1">
      <c r="A46" s="24" t="s">
        <v>26</v>
      </c>
      <c r="B46" s="25"/>
      <c r="C46" s="26" t="s">
        <v>64</v>
      </c>
      <c r="D46" s="28"/>
      <c r="E46" s="20"/>
      <c r="F46" s="19"/>
      <c r="G46" s="19"/>
    </row>
    <row r="47" spans="1:7" s="5" customFormat="1" ht="12.75" customHeight="1">
      <c r="A47" s="24" t="s">
        <v>28</v>
      </c>
      <c r="B47" s="16"/>
      <c r="C47" s="112" t="s">
        <v>65</v>
      </c>
      <c r="D47" s="113"/>
      <c r="E47" s="20"/>
      <c r="F47" s="19"/>
      <c r="G47" s="19"/>
    </row>
    <row r="48" spans="1:7" s="5" customFormat="1" ht="12.75" customHeight="1">
      <c r="A48" s="20" t="s">
        <v>30</v>
      </c>
      <c r="B48" s="38" t="s">
        <v>66</v>
      </c>
      <c r="C48" s="39"/>
      <c r="D48" s="40"/>
      <c r="E48" s="91" t="s">
        <v>139</v>
      </c>
      <c r="F48" s="19">
        <v>40646.6</v>
      </c>
      <c r="G48" s="19">
        <v>946.15</v>
      </c>
    </row>
    <row r="49" spans="1:7" s="5" customFormat="1" ht="12.75" customHeight="1">
      <c r="A49" s="20" t="s">
        <v>52</v>
      </c>
      <c r="B49" s="21" t="s">
        <v>67</v>
      </c>
      <c r="C49" s="36"/>
      <c r="D49" s="37"/>
      <c r="E49" s="91" t="s">
        <v>140</v>
      </c>
      <c r="F49" s="19">
        <f>SUM(F50:F55)</f>
        <v>70968.90000000001</v>
      </c>
      <c r="G49" s="19">
        <f>SUM(G50:G55)</f>
        <v>39466.24</v>
      </c>
    </row>
    <row r="50" spans="1:7" s="5" customFormat="1" ht="12.75" customHeight="1">
      <c r="A50" s="24" t="s">
        <v>68</v>
      </c>
      <c r="B50" s="36"/>
      <c r="C50" s="41" t="s">
        <v>69</v>
      </c>
      <c r="D50" s="42"/>
      <c r="E50" s="20"/>
      <c r="F50" s="19"/>
      <c r="G50" s="19"/>
    </row>
    <row r="51" spans="1:7" s="5" customFormat="1" ht="12.75" customHeight="1">
      <c r="A51" s="43" t="s">
        <v>70</v>
      </c>
      <c r="B51" s="25"/>
      <c r="C51" s="26" t="s">
        <v>71</v>
      </c>
      <c r="D51" s="30"/>
      <c r="E51" s="92"/>
      <c r="F51" s="44"/>
      <c r="G51" s="44"/>
    </row>
    <row r="52" spans="1:7" s="5" customFormat="1" ht="12.75" customHeight="1">
      <c r="A52" s="24" t="s">
        <v>72</v>
      </c>
      <c r="B52" s="25"/>
      <c r="C52" s="26" t="s">
        <v>73</v>
      </c>
      <c r="D52" s="28"/>
      <c r="E52" s="20"/>
      <c r="F52" s="19"/>
      <c r="G52" s="19"/>
    </row>
    <row r="53" spans="1:7" s="5" customFormat="1" ht="12.75" customHeight="1">
      <c r="A53" s="24" t="s">
        <v>74</v>
      </c>
      <c r="B53" s="25"/>
      <c r="C53" s="112" t="s">
        <v>75</v>
      </c>
      <c r="D53" s="113"/>
      <c r="E53" s="20"/>
      <c r="F53" s="19">
        <v>900.32</v>
      </c>
      <c r="G53" s="19">
        <v>759.2</v>
      </c>
    </row>
    <row r="54" spans="1:7" s="5" customFormat="1" ht="12.75" customHeight="1">
      <c r="A54" s="24" t="s">
        <v>76</v>
      </c>
      <c r="B54" s="25"/>
      <c r="C54" s="26" t="s">
        <v>77</v>
      </c>
      <c r="D54" s="28"/>
      <c r="E54" s="20"/>
      <c r="F54" s="19">
        <v>70068.58</v>
      </c>
      <c r="G54" s="19">
        <v>38707.03</v>
      </c>
    </row>
    <row r="55" spans="1:7" s="5" customFormat="1" ht="12.75" customHeight="1">
      <c r="A55" s="24" t="s">
        <v>78</v>
      </c>
      <c r="B55" s="25"/>
      <c r="C55" s="26" t="s">
        <v>79</v>
      </c>
      <c r="D55" s="28"/>
      <c r="E55" s="20"/>
      <c r="F55" s="19"/>
      <c r="G55" s="19">
        <v>0.01</v>
      </c>
    </row>
    <row r="56" spans="1:7" s="5" customFormat="1" ht="12.75" customHeight="1">
      <c r="A56" s="20" t="s">
        <v>54</v>
      </c>
      <c r="B56" s="35" t="s">
        <v>80</v>
      </c>
      <c r="C56" s="35"/>
      <c r="D56" s="29"/>
      <c r="E56" s="20"/>
      <c r="F56" s="19"/>
      <c r="G56" s="19"/>
    </row>
    <row r="57" spans="1:7" s="5" customFormat="1" ht="12.75" customHeight="1">
      <c r="A57" s="20" t="s">
        <v>81</v>
      </c>
      <c r="B57" s="35" t="s">
        <v>82</v>
      </c>
      <c r="C57" s="35"/>
      <c r="D57" s="29"/>
      <c r="E57" s="91" t="s">
        <v>141</v>
      </c>
      <c r="F57" s="19">
        <v>11820.58</v>
      </c>
      <c r="G57" s="19">
        <v>15544.34</v>
      </c>
    </row>
    <row r="58" spans="1:7" s="5" customFormat="1" ht="12.75" customHeight="1">
      <c r="A58" s="20"/>
      <c r="B58" s="32" t="s">
        <v>83</v>
      </c>
      <c r="C58" s="33"/>
      <c r="D58" s="34"/>
      <c r="E58" s="20"/>
      <c r="F58" s="19">
        <f>SUM(F20,F40,F41)</f>
        <v>571219.09</v>
      </c>
      <c r="G58" s="19">
        <f>SUM(G20,G40,G41)</f>
        <v>515811.08999999997</v>
      </c>
    </row>
    <row r="59" spans="1:7" s="5" customFormat="1" ht="12.75" customHeight="1">
      <c r="A59" s="14" t="s">
        <v>84</v>
      </c>
      <c r="B59" s="15" t="s">
        <v>85</v>
      </c>
      <c r="C59" s="15"/>
      <c r="D59" s="45"/>
      <c r="E59" s="91" t="s">
        <v>142</v>
      </c>
      <c r="F59" s="19">
        <f>SUM(F60:F63)</f>
        <v>497370.09</v>
      </c>
      <c r="G59" s="19">
        <f>SUM(G60:G63)</f>
        <v>472165.07</v>
      </c>
    </row>
    <row r="60" spans="1:7" s="5" customFormat="1" ht="12.75" customHeight="1">
      <c r="A60" s="20" t="s">
        <v>18</v>
      </c>
      <c r="B60" s="35" t="s">
        <v>86</v>
      </c>
      <c r="C60" s="35"/>
      <c r="D60" s="29"/>
      <c r="E60" s="20"/>
      <c r="F60" s="19">
        <v>86840.21</v>
      </c>
      <c r="G60" s="19">
        <v>53573.09</v>
      </c>
    </row>
    <row r="61" spans="1:7" s="5" customFormat="1" ht="12.75" customHeight="1">
      <c r="A61" s="31" t="s">
        <v>30</v>
      </c>
      <c r="B61" s="32" t="s">
        <v>87</v>
      </c>
      <c r="C61" s="33"/>
      <c r="D61" s="34"/>
      <c r="E61" s="31"/>
      <c r="F61" s="46">
        <v>167727.7</v>
      </c>
      <c r="G61" s="46">
        <v>169966.68</v>
      </c>
    </row>
    <row r="62" spans="1:7" s="5" customFormat="1" ht="12.75" customHeight="1">
      <c r="A62" s="20" t="s">
        <v>52</v>
      </c>
      <c r="B62" s="111" t="s">
        <v>88</v>
      </c>
      <c r="C62" s="112"/>
      <c r="D62" s="113"/>
      <c r="E62" s="20"/>
      <c r="F62" s="19">
        <v>239098.48</v>
      </c>
      <c r="G62" s="19">
        <v>244630.46</v>
      </c>
    </row>
    <row r="63" spans="1:7" s="5" customFormat="1" ht="12.75" customHeight="1">
      <c r="A63" s="20" t="s">
        <v>89</v>
      </c>
      <c r="B63" s="35" t="s">
        <v>90</v>
      </c>
      <c r="C63" s="25"/>
      <c r="D63" s="18"/>
      <c r="E63" s="20"/>
      <c r="F63" s="19">
        <v>3703.7</v>
      </c>
      <c r="G63" s="19">
        <v>3994.84</v>
      </c>
    </row>
    <row r="64" spans="1:7" s="5" customFormat="1" ht="12.75" customHeight="1">
      <c r="A64" s="14" t="s">
        <v>91</v>
      </c>
      <c r="B64" s="15" t="s">
        <v>92</v>
      </c>
      <c r="C64" s="16"/>
      <c r="D64" s="17"/>
      <c r="E64" s="91" t="s">
        <v>143</v>
      </c>
      <c r="F64" s="19">
        <f>SUM(F65,F69)</f>
        <v>72361.11</v>
      </c>
      <c r="G64" s="19">
        <f>SUM(G65,G69)</f>
        <v>42668.46</v>
      </c>
    </row>
    <row r="65" spans="1:7" s="5" customFormat="1" ht="12.75" customHeight="1">
      <c r="A65" s="20" t="s">
        <v>18</v>
      </c>
      <c r="B65" s="21" t="s">
        <v>93</v>
      </c>
      <c r="C65" s="36"/>
      <c r="D65" s="37"/>
      <c r="E65" s="20"/>
      <c r="F65" s="19">
        <f>SUM(F66:F68)</f>
        <v>3555</v>
      </c>
      <c r="G65" s="19">
        <f>SUM(G66:G68)</f>
        <v>3555</v>
      </c>
    </row>
    <row r="66" spans="1:7" s="5" customFormat="1" ht="12.75" customHeight="1">
      <c r="A66" s="24" t="s">
        <v>20</v>
      </c>
      <c r="B66" s="47"/>
      <c r="C66" s="26" t="s">
        <v>94</v>
      </c>
      <c r="D66" s="48"/>
      <c r="E66" s="20"/>
      <c r="F66" s="19"/>
      <c r="G66" s="19"/>
    </row>
    <row r="67" spans="1:7" s="5" customFormat="1" ht="12.75" customHeight="1">
      <c r="A67" s="24" t="s">
        <v>22</v>
      </c>
      <c r="B67" s="25"/>
      <c r="C67" s="26" t="s">
        <v>95</v>
      </c>
      <c r="D67" s="28"/>
      <c r="E67" s="20"/>
      <c r="F67" s="19">
        <v>3555</v>
      </c>
      <c r="G67" s="19">
        <v>3555</v>
      </c>
    </row>
    <row r="68" spans="1:7" s="5" customFormat="1" ht="12.75" customHeight="1">
      <c r="A68" s="24" t="s">
        <v>96</v>
      </c>
      <c r="B68" s="25"/>
      <c r="C68" s="26" t="s">
        <v>97</v>
      </c>
      <c r="D68" s="28"/>
      <c r="E68" s="20"/>
      <c r="F68" s="19"/>
      <c r="G68" s="19"/>
    </row>
    <row r="69" spans="1:7" s="5" customFormat="1" ht="12.75" customHeight="1">
      <c r="A69" s="20" t="s">
        <v>30</v>
      </c>
      <c r="B69" s="32" t="s">
        <v>98</v>
      </c>
      <c r="C69" s="33"/>
      <c r="D69" s="34"/>
      <c r="E69" s="20"/>
      <c r="F69" s="19">
        <f>SUM(F70,F71,F72,F73,F74,F75,F78,F79,F80,F81,F82,F83)</f>
        <v>68806.11</v>
      </c>
      <c r="G69" s="19">
        <f>SUM(G70,G71,G72,G73,G74,G75,G78,G79,G80,G81,G82,G83)</f>
        <v>39113.46</v>
      </c>
    </row>
    <row r="70" spans="1:7" s="5" customFormat="1" ht="12.75" customHeight="1">
      <c r="A70" s="24" t="s">
        <v>32</v>
      </c>
      <c r="B70" s="25"/>
      <c r="C70" s="26" t="s">
        <v>99</v>
      </c>
      <c r="D70" s="27"/>
      <c r="E70" s="20"/>
      <c r="F70" s="19"/>
      <c r="G70" s="19"/>
    </row>
    <row r="71" spans="1:7" s="5" customFormat="1" ht="12.75" customHeight="1">
      <c r="A71" s="24" t="s">
        <v>34</v>
      </c>
      <c r="B71" s="47"/>
      <c r="C71" s="26" t="s">
        <v>100</v>
      </c>
      <c r="D71" s="48"/>
      <c r="E71" s="20"/>
      <c r="F71" s="19"/>
      <c r="G71" s="19"/>
    </row>
    <row r="72" spans="1:7" s="5" customFormat="1" ht="12.75" customHeight="1">
      <c r="A72" s="24" t="s">
        <v>36</v>
      </c>
      <c r="B72" s="47"/>
      <c r="C72" s="26" t="s">
        <v>101</v>
      </c>
      <c r="D72" s="48"/>
      <c r="E72" s="20"/>
      <c r="F72" s="19"/>
      <c r="G72" s="19"/>
    </row>
    <row r="73" spans="1:7" s="5" customFormat="1" ht="12.75" customHeight="1">
      <c r="A73" s="49" t="s">
        <v>38</v>
      </c>
      <c r="B73" s="36"/>
      <c r="C73" s="50" t="s">
        <v>102</v>
      </c>
      <c r="D73" s="42"/>
      <c r="E73" s="20"/>
      <c r="F73" s="19"/>
      <c r="G73" s="19"/>
    </row>
    <row r="74" spans="1:7" s="5" customFormat="1" ht="12.75" customHeight="1">
      <c r="A74" s="20" t="s">
        <v>40</v>
      </c>
      <c r="B74" s="30"/>
      <c r="C74" s="30" t="s">
        <v>103</v>
      </c>
      <c r="D74" s="27"/>
      <c r="E74" s="93"/>
      <c r="F74" s="19"/>
      <c r="G74" s="19"/>
    </row>
    <row r="75" spans="1:7" s="5" customFormat="1" ht="12.75" customHeight="1">
      <c r="A75" s="51" t="s">
        <v>42</v>
      </c>
      <c r="B75" s="33"/>
      <c r="C75" s="52" t="s">
        <v>104</v>
      </c>
      <c r="D75" s="53"/>
      <c r="E75" s="20"/>
      <c r="F75" s="19">
        <f>SUM(F76:F77)</f>
        <v>0</v>
      </c>
      <c r="G75" s="19">
        <f>SUM(G76:G77)</f>
        <v>0</v>
      </c>
    </row>
    <row r="76" spans="1:7" s="5" customFormat="1" ht="12.75" customHeight="1">
      <c r="A76" s="24" t="s">
        <v>105</v>
      </c>
      <c r="B76" s="25"/>
      <c r="C76" s="30"/>
      <c r="D76" s="28" t="s">
        <v>106</v>
      </c>
      <c r="E76" s="20"/>
      <c r="F76" s="19"/>
      <c r="G76" s="19"/>
    </row>
    <row r="77" spans="1:7" s="5" customFormat="1" ht="12.75" customHeight="1">
      <c r="A77" s="24" t="s">
        <v>107</v>
      </c>
      <c r="B77" s="25"/>
      <c r="C77" s="30"/>
      <c r="D77" s="28" t="s">
        <v>108</v>
      </c>
      <c r="E77" s="20"/>
      <c r="F77" s="19"/>
      <c r="G77" s="19"/>
    </row>
    <row r="78" spans="1:7" s="5" customFormat="1" ht="12.75" customHeight="1">
      <c r="A78" s="24" t="s">
        <v>44</v>
      </c>
      <c r="B78" s="39"/>
      <c r="C78" s="54" t="s">
        <v>109</v>
      </c>
      <c r="D78" s="55"/>
      <c r="E78" s="20"/>
      <c r="F78" s="19"/>
      <c r="G78" s="19"/>
    </row>
    <row r="79" spans="1:7" s="5" customFormat="1" ht="12.75" customHeight="1">
      <c r="A79" s="24" t="s">
        <v>46</v>
      </c>
      <c r="B79" s="47"/>
      <c r="C79" s="26" t="s">
        <v>110</v>
      </c>
      <c r="D79" s="48"/>
      <c r="E79" s="20"/>
      <c r="F79" s="19"/>
      <c r="G79" s="19"/>
    </row>
    <row r="80" spans="1:7" s="5" customFormat="1" ht="12.75" customHeight="1">
      <c r="A80" s="24" t="s">
        <v>48</v>
      </c>
      <c r="B80" s="25"/>
      <c r="C80" s="26" t="s">
        <v>111</v>
      </c>
      <c r="D80" s="28"/>
      <c r="E80" s="20"/>
      <c r="F80" s="19">
        <v>3781.63</v>
      </c>
      <c r="G80" s="19">
        <v>2901.53</v>
      </c>
    </row>
    <row r="81" spans="1:7" s="5" customFormat="1" ht="12.75" customHeight="1">
      <c r="A81" s="24" t="s">
        <v>50</v>
      </c>
      <c r="B81" s="25"/>
      <c r="C81" s="26" t="s">
        <v>112</v>
      </c>
      <c r="D81" s="28"/>
      <c r="E81" s="20"/>
      <c r="F81" s="19">
        <v>28812.82</v>
      </c>
      <c r="G81" s="19"/>
    </row>
    <row r="82" spans="1:7" s="5" customFormat="1" ht="12.75" customHeight="1">
      <c r="A82" s="24" t="s">
        <v>113</v>
      </c>
      <c r="B82" s="25"/>
      <c r="C82" s="26" t="s">
        <v>114</v>
      </c>
      <c r="D82" s="28"/>
      <c r="E82" s="20"/>
      <c r="F82" s="19">
        <v>36211.66</v>
      </c>
      <c r="G82" s="19">
        <v>36211.93</v>
      </c>
    </row>
    <row r="83" spans="1:7" s="5" customFormat="1" ht="12.75" customHeight="1">
      <c r="A83" s="24" t="s">
        <v>115</v>
      </c>
      <c r="B83" s="25"/>
      <c r="C83" s="26" t="s">
        <v>116</v>
      </c>
      <c r="D83" s="28"/>
      <c r="E83" s="20"/>
      <c r="F83" s="19"/>
      <c r="G83" s="19"/>
    </row>
    <row r="84" spans="1:7" s="5" customFormat="1" ht="12.75" customHeight="1">
      <c r="A84" s="14" t="s">
        <v>117</v>
      </c>
      <c r="B84" s="56" t="s">
        <v>118</v>
      </c>
      <c r="C84" s="57"/>
      <c r="D84" s="58"/>
      <c r="E84" s="91" t="s">
        <v>144</v>
      </c>
      <c r="F84" s="19">
        <f>SUM(F85,F86,F89,F90)</f>
        <v>1487.8899999999999</v>
      </c>
      <c r="G84" s="19">
        <f>SUM(G85,G86,G89,G90)</f>
        <v>977.56</v>
      </c>
    </row>
    <row r="85" spans="1:7" s="5" customFormat="1" ht="12.75" customHeight="1">
      <c r="A85" s="20" t="s">
        <v>18</v>
      </c>
      <c r="B85" s="35" t="s">
        <v>119</v>
      </c>
      <c r="C85" s="25"/>
      <c r="D85" s="18"/>
      <c r="E85" s="20"/>
      <c r="F85" s="19"/>
      <c r="G85" s="19"/>
    </row>
    <row r="86" spans="1:7" s="5" customFormat="1" ht="12.75" customHeight="1">
      <c r="A86" s="20" t="s">
        <v>30</v>
      </c>
      <c r="B86" s="21" t="s">
        <v>120</v>
      </c>
      <c r="C86" s="36"/>
      <c r="D86" s="37"/>
      <c r="E86" s="20"/>
      <c r="F86" s="19">
        <f>SUM(F87:F88)</f>
        <v>0</v>
      </c>
      <c r="G86" s="19">
        <f>SUM(G87:G88)</f>
        <v>0</v>
      </c>
    </row>
    <row r="87" spans="1:7" s="5" customFormat="1" ht="12.75" customHeight="1">
      <c r="A87" s="24" t="s">
        <v>32</v>
      </c>
      <c r="B87" s="25"/>
      <c r="C87" s="26" t="s">
        <v>121</v>
      </c>
      <c r="D87" s="28"/>
      <c r="E87" s="20"/>
      <c r="F87" s="19"/>
      <c r="G87" s="19"/>
    </row>
    <row r="88" spans="1:7" s="5" customFormat="1" ht="12.75" customHeight="1">
      <c r="A88" s="24" t="s">
        <v>34</v>
      </c>
      <c r="B88" s="25"/>
      <c r="C88" s="26" t="s">
        <v>122</v>
      </c>
      <c r="D88" s="28"/>
      <c r="E88" s="20"/>
      <c r="F88" s="19"/>
      <c r="G88" s="19"/>
    </row>
    <row r="89" spans="1:7" s="5" customFormat="1" ht="12.75" customHeight="1">
      <c r="A89" s="20" t="s">
        <v>52</v>
      </c>
      <c r="B89" s="30" t="s">
        <v>123</v>
      </c>
      <c r="C89" s="30"/>
      <c r="D89" s="27"/>
      <c r="E89" s="20"/>
      <c r="F89" s="19"/>
      <c r="G89" s="19"/>
    </row>
    <row r="90" spans="1:7" s="5" customFormat="1" ht="12.75" customHeight="1">
      <c r="A90" s="31" t="s">
        <v>54</v>
      </c>
      <c r="B90" s="32" t="s">
        <v>124</v>
      </c>
      <c r="C90" s="33"/>
      <c r="D90" s="34"/>
      <c r="E90" s="20"/>
      <c r="F90" s="19">
        <f>SUM(F91:F92)</f>
        <v>1487.8899999999999</v>
      </c>
      <c r="G90" s="19">
        <f>SUM(G91:G92)</f>
        <v>977.56</v>
      </c>
    </row>
    <row r="91" spans="1:7" s="5" customFormat="1" ht="12.75" customHeight="1">
      <c r="A91" s="24" t="s">
        <v>125</v>
      </c>
      <c r="B91" s="16"/>
      <c r="C91" s="26" t="s">
        <v>126</v>
      </c>
      <c r="D91" s="59"/>
      <c r="E91" s="20"/>
      <c r="F91" s="19">
        <v>510.33</v>
      </c>
      <c r="G91" s="19"/>
    </row>
    <row r="92" spans="1:7" s="5" customFormat="1" ht="12.75" customHeight="1">
      <c r="A92" s="24" t="s">
        <v>127</v>
      </c>
      <c r="B92" s="16"/>
      <c r="C92" s="26" t="s">
        <v>128</v>
      </c>
      <c r="D92" s="59"/>
      <c r="E92" s="20"/>
      <c r="F92" s="19">
        <v>977.56</v>
      </c>
      <c r="G92" s="19">
        <v>977.56</v>
      </c>
    </row>
    <row r="93" spans="1:7" s="5" customFormat="1" ht="12.75" customHeight="1">
      <c r="A93" s="14" t="s">
        <v>129</v>
      </c>
      <c r="B93" s="56" t="s">
        <v>130</v>
      </c>
      <c r="C93" s="58"/>
      <c r="D93" s="58"/>
      <c r="E93" s="20"/>
      <c r="F93" s="19"/>
      <c r="G93" s="19"/>
    </row>
    <row r="94" spans="1:7" s="5" customFormat="1" ht="25.5" customHeight="1">
      <c r="A94" s="12"/>
      <c r="B94" s="111" t="s">
        <v>131</v>
      </c>
      <c r="C94" s="112"/>
      <c r="D94" s="113"/>
      <c r="E94" s="20"/>
      <c r="F94" s="19">
        <f>SUM(F59,F64,F84,F93)</f>
        <v>571219.0900000001</v>
      </c>
      <c r="G94" s="19">
        <f>SUM(G59,G64,G84,G93)</f>
        <v>515811.09</v>
      </c>
    </row>
    <row r="95" spans="1:7" s="5" customFormat="1" ht="12.75" customHeight="1">
      <c r="A95" s="60"/>
      <c r="B95" s="53"/>
      <c r="C95" s="53"/>
      <c r="D95" s="53"/>
      <c r="E95" s="10"/>
      <c r="F95" s="2"/>
      <c r="G95" s="2"/>
    </row>
    <row r="96" spans="1:7" s="5" customFormat="1" ht="12.75" customHeight="1">
      <c r="A96" s="126" t="s">
        <v>233</v>
      </c>
      <c r="B96" s="126"/>
      <c r="C96" s="126"/>
      <c r="D96" s="126"/>
      <c r="E96" s="126"/>
      <c r="F96" s="114" t="s">
        <v>234</v>
      </c>
      <c r="G96" s="114"/>
    </row>
    <row r="97" spans="1:7" s="8" customFormat="1" ht="11.25" customHeight="1">
      <c r="A97" s="125" t="s">
        <v>132</v>
      </c>
      <c r="B97" s="125"/>
      <c r="C97" s="125"/>
      <c r="D97" s="125"/>
      <c r="E97" s="125"/>
      <c r="F97" s="108" t="s">
        <v>133</v>
      </c>
      <c r="G97" s="108"/>
    </row>
    <row r="98" spans="1:7" s="5" customFormat="1" ht="12.75" customHeight="1">
      <c r="A98" s="127"/>
      <c r="B98" s="127"/>
      <c r="C98" s="127"/>
      <c r="D98" s="127"/>
      <c r="E98" s="10"/>
      <c r="F98" s="9"/>
      <c r="G98" s="9"/>
    </row>
    <row r="99" spans="1:7" s="5" customFormat="1" ht="12.75" customHeight="1">
      <c r="A99" s="61"/>
      <c r="B99" s="61"/>
      <c r="C99" s="61"/>
      <c r="D99" s="61"/>
      <c r="E99" s="10"/>
      <c r="F99" s="9"/>
      <c r="G99" s="9"/>
    </row>
    <row r="100" spans="1:7" s="5" customFormat="1" ht="12.75" customHeight="1">
      <c r="A100" s="126" t="s">
        <v>134</v>
      </c>
      <c r="B100" s="126"/>
      <c r="C100" s="126"/>
      <c r="D100" s="126"/>
      <c r="E100" s="126"/>
      <c r="F100" s="114" t="s">
        <v>135</v>
      </c>
      <c r="G100" s="114"/>
    </row>
    <row r="101" spans="1:7" s="8" customFormat="1" ht="12.75" customHeight="1">
      <c r="A101" s="125" t="s">
        <v>136</v>
      </c>
      <c r="B101" s="125"/>
      <c r="C101" s="125"/>
      <c r="D101" s="125"/>
      <c r="E101" s="125"/>
      <c r="F101" s="108" t="s">
        <v>133</v>
      </c>
      <c r="G101" s="108"/>
    </row>
    <row r="102" s="5" customFormat="1" ht="12.75" customHeight="1">
      <c r="E102" s="10"/>
    </row>
    <row r="103" s="5" customFormat="1" ht="12.75" customHeight="1">
      <c r="E103" s="10"/>
    </row>
    <row r="104" s="5" customFormat="1" ht="12.75" customHeight="1">
      <c r="E104" s="10"/>
    </row>
    <row r="105" s="5" customFormat="1" ht="12.75" customHeight="1">
      <c r="E105" s="10"/>
    </row>
    <row r="106" s="5" customFormat="1" ht="12.75" customHeight="1">
      <c r="E106" s="10"/>
    </row>
    <row r="107" s="5" customFormat="1" ht="12.75" customHeight="1">
      <c r="E107" s="10"/>
    </row>
    <row r="108" s="5" customFormat="1" ht="12.75" customHeight="1">
      <c r="E108" s="10"/>
    </row>
    <row r="109" s="5" customFormat="1" ht="12.75" customHeight="1">
      <c r="E109" s="10"/>
    </row>
    <row r="110" s="5" customFormat="1" ht="12.75" customHeight="1">
      <c r="E110" s="10"/>
    </row>
    <row r="111" s="5" customFormat="1" ht="12.75" customHeight="1">
      <c r="E111" s="10"/>
    </row>
    <row r="112" s="5" customFormat="1" ht="12.75" customHeight="1">
      <c r="E112" s="10"/>
    </row>
    <row r="113" s="5" customFormat="1" ht="12.75" customHeight="1">
      <c r="E113" s="10"/>
    </row>
    <row r="114" s="5" customFormat="1" ht="12.75" customHeight="1">
      <c r="E114" s="10"/>
    </row>
    <row r="115" s="5" customFormat="1" ht="12.75" customHeight="1">
      <c r="E115" s="10"/>
    </row>
    <row r="116" s="5" customFormat="1" ht="12.75" customHeight="1">
      <c r="E116" s="10"/>
    </row>
    <row r="117" s="5" customFormat="1" ht="12.75" customHeight="1">
      <c r="E117" s="10"/>
    </row>
    <row r="118" s="5" customFormat="1" ht="12.75" customHeight="1">
      <c r="E118" s="10"/>
    </row>
    <row r="119" s="5" customFormat="1" ht="12.75" customHeight="1">
      <c r="E119" s="10"/>
    </row>
    <row r="120" s="5" customFormat="1" ht="12.75" customHeight="1">
      <c r="E120" s="10"/>
    </row>
    <row r="121" s="5" customFormat="1" ht="12.75" customHeight="1">
      <c r="E121" s="10"/>
    </row>
    <row r="122" s="5" customFormat="1" ht="12.75" customHeight="1">
      <c r="E122" s="10"/>
    </row>
  </sheetData>
  <sheetProtection/>
  <mergeCells count="27">
    <mergeCell ref="A101:E101"/>
    <mergeCell ref="F101:G101"/>
    <mergeCell ref="A96:E96"/>
    <mergeCell ref="F96:G96"/>
    <mergeCell ref="A97:E97"/>
    <mergeCell ref="F97:G97"/>
    <mergeCell ref="A98:D98"/>
    <mergeCell ref="A100:E100"/>
    <mergeCell ref="F100:G100"/>
    <mergeCell ref="B94:D94"/>
    <mergeCell ref="A9:G9"/>
    <mergeCell ref="A12:E12"/>
    <mergeCell ref="A13:G13"/>
    <mergeCell ref="A14:G14"/>
    <mergeCell ref="A16:G16"/>
    <mergeCell ref="A17:G17"/>
    <mergeCell ref="D18:G18"/>
    <mergeCell ref="B19:D19"/>
    <mergeCell ref="E2:G2"/>
    <mergeCell ref="E3:G3"/>
    <mergeCell ref="A5:G6"/>
    <mergeCell ref="A7:G7"/>
    <mergeCell ref="A8:G8"/>
    <mergeCell ref="B62:D62"/>
    <mergeCell ref="C47:D47"/>
    <mergeCell ref="C53:D53"/>
    <mergeCell ref="A10:G10"/>
  </mergeCells>
  <printOptions horizontalCentered="1"/>
  <pageMargins left="0.5511811023622047" right="0.15748031496062992" top="0.2755905511811024" bottom="0.2362204724409449" header="0.11811023622047245" footer="0.11811023622047245"/>
  <pageSetup firstPageNumber="1" useFirstPageNumber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4"/>
  <sheetViews>
    <sheetView zoomScalePageLayoutView="0" workbookViewId="0" topLeftCell="A28">
      <selection activeCell="J66" sqref="J66"/>
    </sheetView>
  </sheetViews>
  <sheetFormatPr defaultColWidth="9.140625" defaultRowHeight="12.75"/>
  <cols>
    <col min="1" max="1" width="8.00390625" style="62" customWidth="1"/>
    <col min="2" max="2" width="1.57421875" style="62" hidden="1" customWidth="1"/>
    <col min="3" max="3" width="30.140625" style="62" customWidth="1"/>
    <col min="4" max="4" width="18.28125" style="62" customWidth="1"/>
    <col min="5" max="5" width="9.140625" style="62" hidden="1" customWidth="1"/>
    <col min="6" max="6" width="11.7109375" style="62" customWidth="1"/>
    <col min="7" max="7" width="11.8515625" style="62" customWidth="1"/>
    <col min="8" max="9" width="16.00390625" style="62" customWidth="1"/>
    <col min="10" max="16384" width="9.140625" style="62" customWidth="1"/>
  </cols>
  <sheetData>
    <row r="1" spans="7:8" ht="12.75" customHeight="1">
      <c r="G1" s="63"/>
      <c r="H1" s="63"/>
    </row>
    <row r="2" spans="4:9" ht="15.75" customHeight="1">
      <c r="D2" s="64"/>
      <c r="G2" s="65" t="s">
        <v>145</v>
      </c>
      <c r="H2" s="66"/>
      <c r="I2" s="66"/>
    </row>
    <row r="3" spans="7:9" ht="15.75" customHeight="1">
      <c r="G3" s="65" t="s">
        <v>1</v>
      </c>
      <c r="H3" s="66"/>
      <c r="I3" s="66"/>
    </row>
    <row r="4" ht="12.75" customHeight="1"/>
    <row r="5" spans="1:9" ht="15.75" customHeight="1">
      <c r="A5" s="128" t="s">
        <v>146</v>
      </c>
      <c r="B5" s="129"/>
      <c r="C5" s="129"/>
      <c r="D5" s="129"/>
      <c r="E5" s="129"/>
      <c r="F5" s="129"/>
      <c r="G5" s="129"/>
      <c r="H5" s="129"/>
      <c r="I5" s="129"/>
    </row>
    <row r="6" spans="1:9" ht="15.75" customHeight="1">
      <c r="A6" s="128" t="s">
        <v>147</v>
      </c>
      <c r="B6" s="129"/>
      <c r="C6" s="129"/>
      <c r="D6" s="129"/>
      <c r="E6" s="129"/>
      <c r="F6" s="129"/>
      <c r="G6" s="129"/>
      <c r="H6" s="129"/>
      <c r="I6" s="129"/>
    </row>
    <row r="7" spans="1:9" ht="15.75" customHeight="1">
      <c r="A7" s="130" t="s">
        <v>3</v>
      </c>
      <c r="B7" s="131"/>
      <c r="C7" s="131"/>
      <c r="D7" s="131"/>
      <c r="E7" s="131"/>
      <c r="F7" s="131"/>
      <c r="G7" s="131"/>
      <c r="H7" s="131"/>
      <c r="I7" s="131"/>
    </row>
    <row r="8" spans="1:9" s="67" customFormat="1" ht="11.25" customHeight="1">
      <c r="A8" s="132" t="s">
        <v>4</v>
      </c>
      <c r="B8" s="133"/>
      <c r="C8" s="133"/>
      <c r="D8" s="133"/>
      <c r="E8" s="133"/>
      <c r="F8" s="133"/>
      <c r="G8" s="133"/>
      <c r="H8" s="133"/>
      <c r="I8" s="133"/>
    </row>
    <row r="9" spans="1:9" ht="15.75" customHeight="1">
      <c r="A9" s="130" t="s">
        <v>148</v>
      </c>
      <c r="B9" s="134"/>
      <c r="C9" s="134"/>
      <c r="D9" s="134"/>
      <c r="E9" s="134"/>
      <c r="F9" s="134"/>
      <c r="G9" s="134"/>
      <c r="H9" s="134"/>
      <c r="I9" s="134"/>
    </row>
    <row r="10" spans="1:9" s="67" customFormat="1" ht="11.25" customHeight="1">
      <c r="A10" s="132" t="s">
        <v>149</v>
      </c>
      <c r="B10" s="133"/>
      <c r="C10" s="133"/>
      <c r="D10" s="133"/>
      <c r="E10" s="133"/>
      <c r="F10" s="133"/>
      <c r="G10" s="133"/>
      <c r="H10" s="133"/>
      <c r="I10" s="133"/>
    </row>
    <row r="11" spans="1:9" ht="12.75" customHeight="1">
      <c r="A11" s="135"/>
      <c r="B11" s="129"/>
      <c r="C11" s="129"/>
      <c r="D11" s="129"/>
      <c r="E11" s="129"/>
      <c r="F11" s="129"/>
      <c r="G11" s="129"/>
      <c r="H11" s="129"/>
      <c r="I11" s="129"/>
    </row>
    <row r="12" spans="1:9" ht="15" customHeight="1">
      <c r="A12" s="136"/>
      <c r="B12" s="137"/>
      <c r="C12" s="137"/>
      <c r="D12" s="137"/>
      <c r="E12" s="137"/>
      <c r="F12" s="137"/>
      <c r="G12" s="137"/>
      <c r="H12" s="137"/>
      <c r="I12" s="137"/>
    </row>
    <row r="13" spans="1:9" ht="14.25" customHeight="1">
      <c r="A13" s="138" t="s">
        <v>150</v>
      </c>
      <c r="B13" s="139"/>
      <c r="C13" s="139"/>
      <c r="D13" s="139"/>
      <c r="E13" s="139"/>
      <c r="F13" s="139"/>
      <c r="G13" s="139"/>
      <c r="H13" s="139"/>
      <c r="I13" s="139"/>
    </row>
    <row r="14" spans="1:9" ht="15" customHeight="1">
      <c r="A14" s="140"/>
      <c r="B14" s="137"/>
      <c r="C14" s="137"/>
      <c r="D14" s="137"/>
      <c r="E14" s="137"/>
      <c r="F14" s="137"/>
      <c r="G14" s="137"/>
      <c r="H14" s="137"/>
      <c r="I14" s="137"/>
    </row>
    <row r="15" spans="1:9" ht="14.25" customHeight="1">
      <c r="A15" s="141" t="s">
        <v>151</v>
      </c>
      <c r="B15" s="141"/>
      <c r="C15" s="141"/>
      <c r="D15" s="142" t="s">
        <v>8</v>
      </c>
      <c r="E15" s="142"/>
      <c r="F15" s="142"/>
      <c r="G15" s="68" t="s">
        <v>152</v>
      </c>
      <c r="H15" s="68"/>
      <c r="I15" s="68"/>
    </row>
    <row r="16" spans="1:9" ht="9.75" customHeight="1">
      <c r="A16" s="69"/>
      <c r="B16" s="65"/>
      <c r="C16" s="65"/>
      <c r="D16" s="65"/>
      <c r="E16" s="65"/>
      <c r="F16" s="65"/>
      <c r="G16" s="65"/>
      <c r="H16" s="65"/>
      <c r="I16" s="65"/>
    </row>
    <row r="17" spans="1:9" ht="15" customHeight="1">
      <c r="A17" s="140" t="s">
        <v>236</v>
      </c>
      <c r="B17" s="137"/>
      <c r="C17" s="137"/>
      <c r="D17" s="137"/>
      <c r="E17" s="137"/>
      <c r="F17" s="137"/>
      <c r="G17" s="137"/>
      <c r="H17" s="137"/>
      <c r="I17" s="137"/>
    </row>
    <row r="18" spans="1:9" ht="15" customHeight="1">
      <c r="A18" s="140" t="s">
        <v>9</v>
      </c>
      <c r="B18" s="137"/>
      <c r="C18" s="137"/>
      <c r="D18" s="137"/>
      <c r="E18" s="137"/>
      <c r="F18" s="137"/>
      <c r="G18" s="137"/>
      <c r="H18" s="137"/>
      <c r="I18" s="137"/>
    </row>
    <row r="19" spans="1:9" s="65" customFormat="1" ht="15" customHeight="1">
      <c r="A19" s="143" t="s">
        <v>10</v>
      </c>
      <c r="B19" s="137"/>
      <c r="C19" s="137"/>
      <c r="D19" s="137"/>
      <c r="E19" s="137"/>
      <c r="F19" s="137"/>
      <c r="G19" s="137"/>
      <c r="H19" s="137"/>
      <c r="I19" s="137"/>
    </row>
    <row r="20" spans="1:9" s="71" customFormat="1" ht="50.25" customHeight="1">
      <c r="A20" s="144" t="s">
        <v>11</v>
      </c>
      <c r="B20" s="145"/>
      <c r="C20" s="144" t="s">
        <v>12</v>
      </c>
      <c r="D20" s="146"/>
      <c r="E20" s="146"/>
      <c r="F20" s="147"/>
      <c r="G20" s="70" t="s">
        <v>153</v>
      </c>
      <c r="H20" s="70" t="s">
        <v>154</v>
      </c>
      <c r="I20" s="70" t="s">
        <v>155</v>
      </c>
    </row>
    <row r="21" spans="1:9" s="63" customFormat="1" ht="15.75" customHeight="1">
      <c r="A21" s="72" t="s">
        <v>16</v>
      </c>
      <c r="B21" s="73" t="s">
        <v>156</v>
      </c>
      <c r="C21" s="148" t="s">
        <v>156</v>
      </c>
      <c r="D21" s="149"/>
      <c r="E21" s="149"/>
      <c r="F21" s="150"/>
      <c r="G21" s="94" t="s">
        <v>230</v>
      </c>
      <c r="H21" s="74">
        <f>SUM(H22,H27,H28)</f>
        <v>327455.77</v>
      </c>
      <c r="I21" s="74">
        <f>SUM(I22,I27,I28)</f>
        <v>278156.09</v>
      </c>
    </row>
    <row r="22" spans="1:9" ht="15.75" customHeight="1">
      <c r="A22" s="75" t="s">
        <v>18</v>
      </c>
      <c r="B22" s="76" t="s">
        <v>157</v>
      </c>
      <c r="C22" s="151" t="s">
        <v>157</v>
      </c>
      <c r="D22" s="152"/>
      <c r="E22" s="152"/>
      <c r="F22" s="153"/>
      <c r="G22" s="95"/>
      <c r="H22" s="78">
        <f>SUM(H23:H26)</f>
        <v>321795.89</v>
      </c>
      <c r="I22" s="78">
        <v>273236.45</v>
      </c>
    </row>
    <row r="23" spans="1:9" ht="15.75" customHeight="1">
      <c r="A23" s="75" t="s">
        <v>158</v>
      </c>
      <c r="B23" s="76" t="s">
        <v>86</v>
      </c>
      <c r="C23" s="151" t="s">
        <v>86</v>
      </c>
      <c r="D23" s="152"/>
      <c r="E23" s="152"/>
      <c r="F23" s="153"/>
      <c r="G23" s="95"/>
      <c r="H23" s="78">
        <v>196809.88</v>
      </c>
      <c r="I23" s="78">
        <v>175776.94</v>
      </c>
    </row>
    <row r="24" spans="1:9" ht="15.75" customHeight="1">
      <c r="A24" s="75" t="s">
        <v>159</v>
      </c>
      <c r="B24" s="79" t="s">
        <v>160</v>
      </c>
      <c r="C24" s="154" t="s">
        <v>160</v>
      </c>
      <c r="D24" s="146"/>
      <c r="E24" s="146"/>
      <c r="F24" s="147"/>
      <c r="G24" s="95"/>
      <c r="H24" s="78">
        <v>110918.89</v>
      </c>
      <c r="I24" s="78">
        <v>93455.57</v>
      </c>
    </row>
    <row r="25" spans="1:9" ht="15.75" customHeight="1">
      <c r="A25" s="75" t="s">
        <v>161</v>
      </c>
      <c r="B25" s="76" t="s">
        <v>162</v>
      </c>
      <c r="C25" s="154" t="s">
        <v>162</v>
      </c>
      <c r="D25" s="146"/>
      <c r="E25" s="146"/>
      <c r="F25" s="147"/>
      <c r="G25" s="95"/>
      <c r="H25" s="78">
        <v>12954.98</v>
      </c>
      <c r="I25" s="78">
        <v>2455.02</v>
      </c>
    </row>
    <row r="26" spans="1:9" ht="15.75" customHeight="1">
      <c r="A26" s="75" t="s">
        <v>163</v>
      </c>
      <c r="B26" s="79" t="s">
        <v>164</v>
      </c>
      <c r="C26" s="154" t="s">
        <v>164</v>
      </c>
      <c r="D26" s="146"/>
      <c r="E26" s="146"/>
      <c r="F26" s="147"/>
      <c r="G26" s="95"/>
      <c r="H26" s="78">
        <v>1112.14</v>
      </c>
      <c r="I26" s="78">
        <v>1548.92</v>
      </c>
    </row>
    <row r="27" spans="1:9" ht="15.75" customHeight="1">
      <c r="A27" s="75" t="s">
        <v>30</v>
      </c>
      <c r="B27" s="76" t="s">
        <v>165</v>
      </c>
      <c r="C27" s="154" t="s">
        <v>165</v>
      </c>
      <c r="D27" s="146"/>
      <c r="E27" s="146"/>
      <c r="F27" s="147"/>
      <c r="G27" s="94"/>
      <c r="H27" s="78"/>
      <c r="I27" s="78"/>
    </row>
    <row r="28" spans="1:9" ht="15.75" customHeight="1">
      <c r="A28" s="75" t="s">
        <v>52</v>
      </c>
      <c r="B28" s="76" t="s">
        <v>166</v>
      </c>
      <c r="C28" s="154" t="s">
        <v>166</v>
      </c>
      <c r="D28" s="146"/>
      <c r="E28" s="146"/>
      <c r="F28" s="147"/>
      <c r="G28" s="94" t="s">
        <v>231</v>
      </c>
      <c r="H28" s="78">
        <f>SUM(H29:H30)</f>
        <v>5659.88</v>
      </c>
      <c r="I28" s="78">
        <f>SUM(I29:I30)</f>
        <v>4919.64</v>
      </c>
    </row>
    <row r="29" spans="1:9" ht="15.75" customHeight="1">
      <c r="A29" s="75" t="s">
        <v>167</v>
      </c>
      <c r="B29" s="79" t="s">
        <v>168</v>
      </c>
      <c r="C29" s="154" t="s">
        <v>168</v>
      </c>
      <c r="D29" s="146"/>
      <c r="E29" s="146"/>
      <c r="F29" s="147"/>
      <c r="G29" s="95"/>
      <c r="H29" s="78">
        <v>5659.88</v>
      </c>
      <c r="I29" s="78">
        <v>4919.64</v>
      </c>
    </row>
    <row r="30" spans="1:9" ht="15.75" customHeight="1">
      <c r="A30" s="75" t="s">
        <v>169</v>
      </c>
      <c r="B30" s="79" t="s">
        <v>170</v>
      </c>
      <c r="C30" s="154" t="s">
        <v>170</v>
      </c>
      <c r="D30" s="146"/>
      <c r="E30" s="146"/>
      <c r="F30" s="147"/>
      <c r="G30" s="95"/>
      <c r="H30" s="78"/>
      <c r="I30" s="78"/>
    </row>
    <row r="31" spans="1:9" s="63" customFormat="1" ht="15.75" customHeight="1">
      <c r="A31" s="72" t="s">
        <v>56</v>
      </c>
      <c r="B31" s="73" t="s">
        <v>171</v>
      </c>
      <c r="C31" s="148" t="s">
        <v>171</v>
      </c>
      <c r="D31" s="155"/>
      <c r="E31" s="155"/>
      <c r="F31" s="156"/>
      <c r="G31" s="94"/>
      <c r="H31" s="74">
        <f>SUM(H32:H45)</f>
        <v>327197.38999999996</v>
      </c>
      <c r="I31" s="74">
        <f>SUM(I32:I45)</f>
        <v>278145.03</v>
      </c>
    </row>
    <row r="32" spans="1:9" ht="15.75" customHeight="1">
      <c r="A32" s="75" t="s">
        <v>18</v>
      </c>
      <c r="B32" s="76" t="s">
        <v>172</v>
      </c>
      <c r="C32" s="154" t="s">
        <v>173</v>
      </c>
      <c r="D32" s="157"/>
      <c r="E32" s="157"/>
      <c r="F32" s="158"/>
      <c r="G32" s="95"/>
      <c r="H32" s="78">
        <v>248896.44</v>
      </c>
      <c r="I32" s="78">
        <v>216247.52</v>
      </c>
    </row>
    <row r="33" spans="1:9" ht="15.75" customHeight="1">
      <c r="A33" s="75" t="s">
        <v>30</v>
      </c>
      <c r="B33" s="76" t="s">
        <v>174</v>
      </c>
      <c r="C33" s="154" t="s">
        <v>175</v>
      </c>
      <c r="D33" s="157"/>
      <c r="E33" s="157"/>
      <c r="F33" s="158"/>
      <c r="G33" s="95"/>
      <c r="H33" s="78">
        <v>11180.5</v>
      </c>
      <c r="I33" s="78">
        <v>9721.79</v>
      </c>
    </row>
    <row r="34" spans="1:9" ht="15.75" customHeight="1">
      <c r="A34" s="75" t="s">
        <v>52</v>
      </c>
      <c r="B34" s="76" t="s">
        <v>176</v>
      </c>
      <c r="C34" s="154" t="s">
        <v>177</v>
      </c>
      <c r="D34" s="157"/>
      <c r="E34" s="157"/>
      <c r="F34" s="158"/>
      <c r="G34" s="95"/>
      <c r="H34" s="78">
        <v>26737.11</v>
      </c>
      <c r="I34" s="78">
        <v>16959.14</v>
      </c>
    </row>
    <row r="35" spans="1:9" ht="15.75" customHeight="1">
      <c r="A35" s="75" t="s">
        <v>54</v>
      </c>
      <c r="B35" s="76" t="s">
        <v>178</v>
      </c>
      <c r="C35" s="151" t="s">
        <v>179</v>
      </c>
      <c r="D35" s="157"/>
      <c r="E35" s="157"/>
      <c r="F35" s="158"/>
      <c r="G35" s="95"/>
      <c r="H35" s="78">
        <v>9631.35</v>
      </c>
      <c r="I35" s="78"/>
    </row>
    <row r="36" spans="1:9" ht="15.75" customHeight="1">
      <c r="A36" s="75" t="s">
        <v>81</v>
      </c>
      <c r="B36" s="76" t="s">
        <v>180</v>
      </c>
      <c r="C36" s="151" t="s">
        <v>181</v>
      </c>
      <c r="D36" s="157"/>
      <c r="E36" s="157"/>
      <c r="F36" s="158"/>
      <c r="G36" s="95"/>
      <c r="H36" s="78">
        <v>5547.52</v>
      </c>
      <c r="I36" s="78">
        <v>4314.23</v>
      </c>
    </row>
    <row r="37" spans="1:9" ht="15.75" customHeight="1">
      <c r="A37" s="75" t="s">
        <v>182</v>
      </c>
      <c r="B37" s="76" t="s">
        <v>183</v>
      </c>
      <c r="C37" s="151" t="s">
        <v>184</v>
      </c>
      <c r="D37" s="157"/>
      <c r="E37" s="157"/>
      <c r="F37" s="158"/>
      <c r="G37" s="95"/>
      <c r="H37" s="78">
        <v>248.87</v>
      </c>
      <c r="I37" s="78">
        <v>527.8</v>
      </c>
    </row>
    <row r="38" spans="1:9" ht="15.75" customHeight="1">
      <c r="A38" s="75" t="s">
        <v>185</v>
      </c>
      <c r="B38" s="76" t="s">
        <v>186</v>
      </c>
      <c r="C38" s="151" t="s">
        <v>187</v>
      </c>
      <c r="D38" s="157"/>
      <c r="E38" s="157"/>
      <c r="F38" s="158"/>
      <c r="G38" s="95"/>
      <c r="H38" s="78">
        <v>2298.87</v>
      </c>
      <c r="I38" s="78">
        <v>1970.39</v>
      </c>
    </row>
    <row r="39" spans="1:9" ht="15.75" customHeight="1">
      <c r="A39" s="75" t="s">
        <v>188</v>
      </c>
      <c r="B39" s="76" t="s">
        <v>189</v>
      </c>
      <c r="C39" s="154" t="s">
        <v>189</v>
      </c>
      <c r="D39" s="157"/>
      <c r="E39" s="157"/>
      <c r="F39" s="158"/>
      <c r="G39" s="95"/>
      <c r="H39" s="78"/>
      <c r="I39" s="78"/>
    </row>
    <row r="40" spans="1:9" ht="15.75" customHeight="1">
      <c r="A40" s="75" t="s">
        <v>190</v>
      </c>
      <c r="B40" s="76" t="s">
        <v>191</v>
      </c>
      <c r="C40" s="151" t="s">
        <v>191</v>
      </c>
      <c r="D40" s="157"/>
      <c r="E40" s="157"/>
      <c r="F40" s="158"/>
      <c r="G40" s="95"/>
      <c r="H40" s="78">
        <v>3659.24</v>
      </c>
      <c r="I40" s="78">
        <v>11923.79</v>
      </c>
    </row>
    <row r="41" spans="1:9" ht="15.75" customHeight="1">
      <c r="A41" s="75" t="s">
        <v>192</v>
      </c>
      <c r="B41" s="76" t="s">
        <v>193</v>
      </c>
      <c r="C41" s="154" t="s">
        <v>194</v>
      </c>
      <c r="D41" s="146"/>
      <c r="E41" s="146"/>
      <c r="F41" s="147"/>
      <c r="G41" s="95"/>
      <c r="H41" s="78">
        <v>9176</v>
      </c>
      <c r="I41" s="78">
        <v>8502.7</v>
      </c>
    </row>
    <row r="42" spans="1:9" ht="15.75" customHeight="1">
      <c r="A42" s="75" t="s">
        <v>195</v>
      </c>
      <c r="B42" s="76" t="s">
        <v>196</v>
      </c>
      <c r="C42" s="154" t="s">
        <v>197</v>
      </c>
      <c r="D42" s="157"/>
      <c r="E42" s="157"/>
      <c r="F42" s="158"/>
      <c r="G42" s="95"/>
      <c r="H42" s="78"/>
      <c r="I42" s="78"/>
    </row>
    <row r="43" spans="1:9" ht="15.75" customHeight="1">
      <c r="A43" s="75" t="s">
        <v>198</v>
      </c>
      <c r="B43" s="76" t="s">
        <v>199</v>
      </c>
      <c r="C43" s="154" t="s">
        <v>200</v>
      </c>
      <c r="D43" s="157"/>
      <c r="E43" s="157"/>
      <c r="F43" s="158"/>
      <c r="G43" s="95"/>
      <c r="H43" s="78"/>
      <c r="I43" s="78"/>
    </row>
    <row r="44" spans="1:9" ht="15.75" customHeight="1">
      <c r="A44" s="75" t="s">
        <v>201</v>
      </c>
      <c r="B44" s="76" t="s">
        <v>202</v>
      </c>
      <c r="C44" s="154" t="s">
        <v>203</v>
      </c>
      <c r="D44" s="157"/>
      <c r="E44" s="157"/>
      <c r="F44" s="158"/>
      <c r="G44" s="95"/>
      <c r="H44" s="78">
        <v>9821.49</v>
      </c>
      <c r="I44" s="78">
        <v>7977.67</v>
      </c>
    </row>
    <row r="45" spans="1:9" ht="15.75" customHeight="1">
      <c r="A45" s="75" t="s">
        <v>204</v>
      </c>
      <c r="B45" s="76" t="s">
        <v>205</v>
      </c>
      <c r="C45" s="159" t="s">
        <v>206</v>
      </c>
      <c r="D45" s="157"/>
      <c r="E45" s="157"/>
      <c r="F45" s="158"/>
      <c r="G45" s="95"/>
      <c r="H45" s="78"/>
      <c r="I45" s="78"/>
    </row>
    <row r="46" spans="1:9" s="63" customFormat="1" ht="15.75" customHeight="1">
      <c r="A46" s="80" t="s">
        <v>58</v>
      </c>
      <c r="B46" s="81" t="s">
        <v>207</v>
      </c>
      <c r="C46" s="160" t="s">
        <v>207</v>
      </c>
      <c r="D46" s="149"/>
      <c r="E46" s="149"/>
      <c r="F46" s="150"/>
      <c r="G46" s="94"/>
      <c r="H46" s="74">
        <f>H21-H31</f>
        <v>258.38000000006286</v>
      </c>
      <c r="I46" s="74">
        <f>I21-I31</f>
        <v>11.059999999997672</v>
      </c>
    </row>
    <row r="47" spans="1:9" s="63" customFormat="1" ht="15.75" customHeight="1">
      <c r="A47" s="80" t="s">
        <v>84</v>
      </c>
      <c r="B47" s="73" t="s">
        <v>208</v>
      </c>
      <c r="C47" s="161" t="s">
        <v>208</v>
      </c>
      <c r="D47" s="149"/>
      <c r="E47" s="149"/>
      <c r="F47" s="150"/>
      <c r="G47" s="94" t="s">
        <v>232</v>
      </c>
      <c r="H47" s="74">
        <f>H48-H49-H50</f>
        <v>252</v>
      </c>
      <c r="I47" s="74">
        <f>I48-I49-I50</f>
        <v>120</v>
      </c>
    </row>
    <row r="48" spans="1:9" ht="15.75" customHeight="1">
      <c r="A48" s="82" t="s">
        <v>209</v>
      </c>
      <c r="B48" s="76" t="s">
        <v>210</v>
      </c>
      <c r="C48" s="159" t="s">
        <v>211</v>
      </c>
      <c r="D48" s="157"/>
      <c r="E48" s="157"/>
      <c r="F48" s="158"/>
      <c r="G48" s="95"/>
      <c r="H48" s="78">
        <v>252</v>
      </c>
      <c r="I48" s="78">
        <v>120</v>
      </c>
    </row>
    <row r="49" spans="1:9" ht="15.75" customHeight="1">
      <c r="A49" s="82" t="s">
        <v>30</v>
      </c>
      <c r="B49" s="76" t="s">
        <v>212</v>
      </c>
      <c r="C49" s="159" t="s">
        <v>212</v>
      </c>
      <c r="D49" s="157"/>
      <c r="E49" s="157"/>
      <c r="F49" s="158"/>
      <c r="G49" s="95"/>
      <c r="H49" s="78"/>
      <c r="I49" s="78"/>
    </row>
    <row r="50" spans="1:9" ht="15.75" customHeight="1">
      <c r="A50" s="82" t="s">
        <v>213</v>
      </c>
      <c r="B50" s="76" t="s">
        <v>214</v>
      </c>
      <c r="C50" s="159" t="s">
        <v>215</v>
      </c>
      <c r="D50" s="157"/>
      <c r="E50" s="157"/>
      <c r="F50" s="158"/>
      <c r="G50" s="95"/>
      <c r="H50" s="78"/>
      <c r="I50" s="78"/>
    </row>
    <row r="51" spans="1:9" s="63" customFormat="1" ht="15.75" customHeight="1">
      <c r="A51" s="80" t="s">
        <v>91</v>
      </c>
      <c r="B51" s="81" t="s">
        <v>216</v>
      </c>
      <c r="C51" s="160" t="s">
        <v>216</v>
      </c>
      <c r="D51" s="149"/>
      <c r="E51" s="149"/>
      <c r="F51" s="150"/>
      <c r="G51" s="94"/>
      <c r="H51" s="74">
        <v>-0.05</v>
      </c>
      <c r="I51" s="74"/>
    </row>
    <row r="52" spans="1:9" s="63" customFormat="1" ht="30" customHeight="1">
      <c r="A52" s="80" t="s">
        <v>117</v>
      </c>
      <c r="B52" s="81" t="s">
        <v>217</v>
      </c>
      <c r="C52" s="162" t="s">
        <v>217</v>
      </c>
      <c r="D52" s="155"/>
      <c r="E52" s="155"/>
      <c r="F52" s="156"/>
      <c r="G52" s="94"/>
      <c r="H52" s="74"/>
      <c r="I52" s="74"/>
    </row>
    <row r="53" spans="1:9" s="63" customFormat="1" ht="15.75" customHeight="1">
      <c r="A53" s="80" t="s">
        <v>129</v>
      </c>
      <c r="B53" s="81" t="s">
        <v>218</v>
      </c>
      <c r="C53" s="160" t="s">
        <v>218</v>
      </c>
      <c r="D53" s="149"/>
      <c r="E53" s="149"/>
      <c r="F53" s="150"/>
      <c r="G53" s="94"/>
      <c r="H53" s="74"/>
      <c r="I53" s="74"/>
    </row>
    <row r="54" spans="1:9" s="63" customFormat="1" ht="30" customHeight="1">
      <c r="A54" s="80" t="s">
        <v>219</v>
      </c>
      <c r="B54" s="73" t="s">
        <v>220</v>
      </c>
      <c r="C54" s="148" t="s">
        <v>220</v>
      </c>
      <c r="D54" s="155"/>
      <c r="E54" s="155"/>
      <c r="F54" s="156"/>
      <c r="G54" s="94"/>
      <c r="H54" s="74">
        <f>SUM(H46,H47,H51,H52,H53)</f>
        <v>510.33000000006285</v>
      </c>
      <c r="I54" s="74">
        <f>SUM(I46,I47,I51,I52,I53)</f>
        <v>131.05999999999767</v>
      </c>
    </row>
    <row r="55" spans="1:9" s="63" customFormat="1" ht="15.75" customHeight="1">
      <c r="A55" s="80" t="s">
        <v>18</v>
      </c>
      <c r="B55" s="73" t="s">
        <v>221</v>
      </c>
      <c r="C55" s="161" t="s">
        <v>221</v>
      </c>
      <c r="D55" s="149"/>
      <c r="E55" s="149"/>
      <c r="F55" s="150"/>
      <c r="G55" s="94"/>
      <c r="H55" s="74"/>
      <c r="I55" s="74"/>
    </row>
    <row r="56" spans="1:9" s="63" customFormat="1" ht="15.75" customHeight="1">
      <c r="A56" s="80" t="s">
        <v>222</v>
      </c>
      <c r="B56" s="81" t="s">
        <v>223</v>
      </c>
      <c r="C56" s="160" t="s">
        <v>223</v>
      </c>
      <c r="D56" s="149"/>
      <c r="E56" s="149"/>
      <c r="F56" s="150"/>
      <c r="G56" s="94"/>
      <c r="H56" s="74">
        <f>SUM(H54,H55)</f>
        <v>510.33000000006285</v>
      </c>
      <c r="I56" s="74">
        <f>SUM(I54,I55)</f>
        <v>131.05999999999767</v>
      </c>
    </row>
    <row r="57" spans="1:9" ht="15.75" customHeight="1">
      <c r="A57" s="82" t="s">
        <v>18</v>
      </c>
      <c r="B57" s="76" t="s">
        <v>224</v>
      </c>
      <c r="C57" s="159" t="s">
        <v>224</v>
      </c>
      <c r="D57" s="157"/>
      <c r="E57" s="157"/>
      <c r="F57" s="158"/>
      <c r="G57" s="95"/>
      <c r="H57" s="78"/>
      <c r="I57" s="78"/>
    </row>
    <row r="58" spans="1:9" ht="15.75" customHeight="1">
      <c r="A58" s="82" t="s">
        <v>30</v>
      </c>
      <c r="B58" s="76" t="s">
        <v>225</v>
      </c>
      <c r="C58" s="159" t="s">
        <v>225</v>
      </c>
      <c r="D58" s="157"/>
      <c r="E58" s="157"/>
      <c r="F58" s="158"/>
      <c r="G58" s="77"/>
      <c r="H58" s="78"/>
      <c r="I58" s="78"/>
    </row>
    <row r="59" spans="1:9" ht="12.75" customHeight="1">
      <c r="A59" s="71"/>
      <c r="B59" s="71"/>
      <c r="C59" s="71"/>
      <c r="D59" s="71"/>
      <c r="G59" s="83"/>
      <c r="H59" s="83"/>
      <c r="I59" s="83"/>
    </row>
    <row r="60" spans="1:9" s="66" customFormat="1" ht="15" customHeight="1">
      <c r="A60" s="165" t="s">
        <v>233</v>
      </c>
      <c r="B60" s="165"/>
      <c r="C60" s="165"/>
      <c r="D60" s="165"/>
      <c r="E60" s="165"/>
      <c r="F60" s="165"/>
      <c r="G60" s="84"/>
      <c r="H60" s="166" t="s">
        <v>234</v>
      </c>
      <c r="I60" s="166"/>
    </row>
    <row r="61" spans="1:9" s="67" customFormat="1" ht="15" customHeight="1">
      <c r="A61" s="163" t="s">
        <v>226</v>
      </c>
      <c r="B61" s="163"/>
      <c r="C61" s="163"/>
      <c r="D61" s="163"/>
      <c r="E61" s="163"/>
      <c r="F61" s="163"/>
      <c r="G61" s="85" t="s">
        <v>227</v>
      </c>
      <c r="H61" s="164" t="s">
        <v>133</v>
      </c>
      <c r="I61" s="164"/>
    </row>
    <row r="62" spans="1:9" s="65" customFormat="1" ht="15" customHeight="1">
      <c r="A62" s="86"/>
      <c r="B62" s="86"/>
      <c r="C62" s="86"/>
      <c r="D62" s="86"/>
      <c r="E62" s="86"/>
      <c r="F62" s="86"/>
      <c r="G62" s="86"/>
      <c r="H62" s="87"/>
      <c r="I62" s="87"/>
    </row>
    <row r="63" spans="1:9" s="66" customFormat="1" ht="12.75" customHeight="1">
      <c r="A63" s="165" t="s">
        <v>134</v>
      </c>
      <c r="B63" s="165"/>
      <c r="C63" s="165"/>
      <c r="D63" s="165"/>
      <c r="E63" s="165"/>
      <c r="F63" s="165"/>
      <c r="G63" s="84"/>
      <c r="H63" s="166" t="s">
        <v>135</v>
      </c>
      <c r="I63" s="166"/>
    </row>
    <row r="64" spans="1:9" s="67" customFormat="1" ht="11.25" customHeight="1">
      <c r="A64" s="163" t="s">
        <v>228</v>
      </c>
      <c r="B64" s="163"/>
      <c r="C64" s="163"/>
      <c r="D64" s="163"/>
      <c r="E64" s="163"/>
      <c r="F64" s="163"/>
      <c r="G64" s="85" t="s">
        <v>229</v>
      </c>
      <c r="H64" s="164" t="s">
        <v>133</v>
      </c>
      <c r="I64" s="164"/>
    </row>
  </sheetData>
  <sheetProtection/>
  <mergeCells count="63">
    <mergeCell ref="A64:F64"/>
    <mergeCell ref="H64:I64"/>
    <mergeCell ref="C58:F58"/>
    <mergeCell ref="A60:F60"/>
    <mergeCell ref="H60:I60"/>
    <mergeCell ref="A61:F61"/>
    <mergeCell ref="H61:I61"/>
    <mergeCell ref="A63:F63"/>
    <mergeCell ref="H63:I63"/>
    <mergeCell ref="C52:F52"/>
    <mergeCell ref="C53:F53"/>
    <mergeCell ref="C54:F54"/>
    <mergeCell ref="C55:F55"/>
    <mergeCell ref="C56:F56"/>
    <mergeCell ref="C57:F57"/>
    <mergeCell ref="C46:F46"/>
    <mergeCell ref="C47:F47"/>
    <mergeCell ref="C48:F48"/>
    <mergeCell ref="C49:F49"/>
    <mergeCell ref="C50:F50"/>
    <mergeCell ref="C51:F51"/>
    <mergeCell ref="C40:F40"/>
    <mergeCell ref="C41:F41"/>
    <mergeCell ref="C42:F42"/>
    <mergeCell ref="C43:F43"/>
    <mergeCell ref="C44:F44"/>
    <mergeCell ref="C45:F45"/>
    <mergeCell ref="C34:F34"/>
    <mergeCell ref="C35:F35"/>
    <mergeCell ref="C36:F36"/>
    <mergeCell ref="C37:F37"/>
    <mergeCell ref="C38:F38"/>
    <mergeCell ref="C39:F39"/>
    <mergeCell ref="C28:F28"/>
    <mergeCell ref="C29:F29"/>
    <mergeCell ref="C30:F30"/>
    <mergeCell ref="C31:F31"/>
    <mergeCell ref="C32:F32"/>
    <mergeCell ref="C33:F33"/>
    <mergeCell ref="C22:F22"/>
    <mergeCell ref="C23:F23"/>
    <mergeCell ref="C24:F24"/>
    <mergeCell ref="C25:F25"/>
    <mergeCell ref="C26:F26"/>
    <mergeCell ref="C27:F27"/>
    <mergeCell ref="A17:I17"/>
    <mergeCell ref="A18:I18"/>
    <mergeCell ref="A19:I19"/>
    <mergeCell ref="A20:B20"/>
    <mergeCell ref="C20:F20"/>
    <mergeCell ref="C21:F21"/>
    <mergeCell ref="A11:I11"/>
    <mergeCell ref="A12:I12"/>
    <mergeCell ref="A13:I13"/>
    <mergeCell ref="A14:I14"/>
    <mergeCell ref="A15:C15"/>
    <mergeCell ref="D15:F15"/>
    <mergeCell ref="A5:I5"/>
    <mergeCell ref="A6:I6"/>
    <mergeCell ref="A7:I7"/>
    <mergeCell ref="A8:I8"/>
    <mergeCell ref="A9:I9"/>
    <mergeCell ref="A10:I10"/>
  </mergeCells>
  <printOptions/>
  <pageMargins left="0.5118110236220472" right="0.11811023622047245" top="0.35433070866141736" bottom="0.15748031496062992" header="0.31496062992125984" footer="0.11811023622047245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B17" sqref="AB17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Mokytoja</dc:creator>
  <cp:keywords/>
  <dc:description/>
  <cp:lastModifiedBy>Raštvedė</cp:lastModifiedBy>
  <cp:lastPrinted>2022-07-12T09:58:18Z</cp:lastPrinted>
  <dcterms:created xsi:type="dcterms:W3CDTF">2022-07-12T09:06:30Z</dcterms:created>
  <dcterms:modified xsi:type="dcterms:W3CDTF">2022-08-05T12:07:35Z</dcterms:modified>
  <cp:category/>
  <cp:version/>
  <cp:contentType/>
  <cp:contentStatus/>
</cp:coreProperties>
</file>